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" windowWidth="19068" windowHeight="8208" activeTab="1"/>
  </bookViews>
  <sheets>
    <sheet name="Дод. 4" sheetId="1" r:id="rId1"/>
    <sheet name="Дод. 5" sheetId="2" r:id="rId2"/>
    <sheet name="3" sheetId="3" r:id="rId3"/>
    <sheet name="Лист4" sheetId="4" r:id="rId4"/>
  </sheets>
  <definedNames>
    <definedName name="_xlnm.Print_Titles" localSheetId="2">'3'!$18:$18</definedName>
    <definedName name="_xlnm.Print_Area" localSheetId="2">'3'!$A$1:$U$83</definedName>
    <definedName name="_xlnm.Print_Area" localSheetId="0">'Дод. 4'!$A$1:$X$77</definedName>
    <definedName name="_xlnm.Print_Area" localSheetId="1">'Дод. 5'!$A$1:$G$39</definedName>
  </definedNames>
  <calcPr fullCalcOnLoad="1"/>
</workbook>
</file>

<file path=xl/sharedStrings.xml><?xml version="1.0" encoding="utf-8"?>
<sst xmlns="http://schemas.openxmlformats.org/spreadsheetml/2006/main" count="319" uniqueCount="200">
  <si>
    <t>№ з/п</t>
  </si>
  <si>
    <t>Найменування заходів (пооб'єктно)</t>
  </si>
  <si>
    <t>(підпис)</t>
  </si>
  <si>
    <t>2.1.2.1</t>
  </si>
  <si>
    <t>2.1.2.2</t>
  </si>
  <si>
    <t>х </t>
  </si>
  <si>
    <t xml:space="preserve">загальна сума </t>
  </si>
  <si>
    <t>Інші заходи, у т.ч.:</t>
  </si>
  <si>
    <t>ВОДОПОСТАЧАННЯ</t>
  </si>
  <si>
    <t>ВОДОВІДВЕДЕННЯ</t>
  </si>
  <si>
    <t>виробничі інвестиції з прибутку</t>
  </si>
  <si>
    <t>підлягають поверненню</t>
  </si>
  <si>
    <t>х</t>
  </si>
  <si>
    <t>прогнозний період</t>
  </si>
  <si>
    <t>позичко-ві кошти</t>
  </si>
  <si>
    <t>госпо-      дарський  (вартість    матеріаль-них ресурсів)</t>
  </si>
  <si>
    <t>підряд-  ний</t>
  </si>
  <si>
    <t>планова-ний період</t>
  </si>
  <si>
    <t>планова-ний період            + 1</t>
  </si>
  <si>
    <t>плано-ваний період     + n*</t>
  </si>
  <si>
    <t>Усього за інвестиційною програмою</t>
  </si>
  <si>
    <t>Заходи зі зниження питомих витрат, а також втрат ресурсів, у т.ч.:</t>
  </si>
  <si>
    <t>бюджетні кошти   (не підлягають поверненню)</t>
  </si>
  <si>
    <t>2.1.4</t>
  </si>
  <si>
    <t>2.2</t>
  </si>
  <si>
    <t>1.2</t>
  </si>
  <si>
    <t xml:space="preserve">ПОГОДЖЕНО </t>
  </si>
  <si>
    <t>від _________________ №_____________</t>
  </si>
  <si>
    <t xml:space="preserve">ЗАТВЕРДЖЕНО                         </t>
  </si>
  <si>
    <t>"____"_______________ 20____ року</t>
  </si>
  <si>
    <t>рішенням _____________________________</t>
  </si>
  <si>
    <t>_______________________________</t>
  </si>
  <si>
    <t xml:space="preserve">(найменування ліцензіата) </t>
  </si>
  <si>
    <t>з урахуванням:</t>
  </si>
  <si>
    <t>інші залучені кошти, з них:</t>
  </si>
  <si>
    <t>І</t>
  </si>
  <si>
    <t>Заходи зі зниження питомих витрат, а також втрат ресурсів,  з них:</t>
  </si>
  <si>
    <t>Заходи щодо забезпечення технологічного та/або комерційного обліку ресурсів, з них:</t>
  </si>
  <si>
    <t>Заходи щодо зменшення обсягу витрат води на технологічні потреби, з них:</t>
  </si>
  <si>
    <t>Заходи щодо підвищення екологічної безпеки та охорони навколишнього середовища, з них:</t>
  </si>
  <si>
    <t>Інші заходи,з них:</t>
  </si>
  <si>
    <t>Інші заходи, з них:</t>
  </si>
  <si>
    <t>ІІ</t>
  </si>
  <si>
    <t>Модернізація та закупівля транспортних засобів спеціального та спеціалізованого призначення, з них:</t>
  </si>
  <si>
    <t>Усього за розділом І</t>
  </si>
  <si>
    <t>Усього за розділом ІІ</t>
  </si>
  <si>
    <t>Кількісний показник (одиниця виміру)</t>
  </si>
  <si>
    <t>аморти-   заційні відраху-   вання</t>
  </si>
  <si>
    <t>Строк окупності (місяців)**</t>
  </si>
  <si>
    <t xml:space="preserve">№ аркуша обґрунтовуючих матеріалів </t>
  </si>
  <si>
    <t xml:space="preserve">Примітки:  n* - кількість років інвестиційної програми.     
</t>
  </si>
  <si>
    <t>** Суми витрат по заходах та економічний ефект від їх впровадження  при розрахунку строку окупності враховувати без ПДВ.</t>
  </si>
  <si>
    <t>*** Складові розрахунку економічного ефекту від впровадження  заходів враховувати без ПДВ.</t>
  </si>
  <si>
    <t>(П.І.Б.)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</si>
  <si>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водопостачання, з урахуванням:</t>
    </r>
  </si>
  <si>
    <t>1.1</t>
  </si>
  <si>
    <t>1.3</t>
  </si>
  <si>
    <t>Усього за підпунктом 1.1</t>
  </si>
  <si>
    <t>Усього за підпунктом 1.2</t>
  </si>
  <si>
    <t>Усього за підпунктом 1.3</t>
  </si>
  <si>
    <t>1.4</t>
  </si>
  <si>
    <t>1.6</t>
  </si>
  <si>
    <t>Усього за підпунктом 1.4</t>
  </si>
  <si>
    <t>Усього за підпунктом 1.5</t>
  </si>
  <si>
    <t>Усього за підпунктом 1.6</t>
  </si>
  <si>
    <r>
      <t xml:space="preserve"> Будівництво, реконструкція та модернізація об</t>
    </r>
    <r>
      <rPr>
        <b/>
        <sz val="9"/>
        <rFont val="Calibri"/>
        <family val="2"/>
      </rPr>
      <t>’</t>
    </r>
    <r>
      <rPr>
        <b/>
        <sz val="9"/>
        <rFont val="Times New Roman"/>
        <family val="1"/>
      </rPr>
      <t>єктів водовідведення, з урахуванням:</t>
    </r>
  </si>
  <si>
    <t xml:space="preserve">  2.1</t>
  </si>
  <si>
    <t>Усього за підпунктом 2.1</t>
  </si>
  <si>
    <t>Усього за підпунктом 2.2</t>
  </si>
  <si>
    <t>2.3</t>
  </si>
  <si>
    <t>2.4</t>
  </si>
  <si>
    <t>2.5</t>
  </si>
  <si>
    <t>Усього за підпунктом 2.5</t>
  </si>
  <si>
    <t>Заходи щодо провадження та розвитку інформаційних технологій, з них:</t>
  </si>
  <si>
    <t>Усього за підпунктом  2.4</t>
  </si>
  <si>
    <t>2.6</t>
  </si>
  <si>
    <t>Усього за підпунктом 2.6</t>
  </si>
  <si>
    <t>Заходи щодо модернізації та закупівлі транспортних засобів спеціального та спеціалізованого призначення, з них:</t>
  </si>
  <si>
    <t>1.5</t>
  </si>
  <si>
    <t xml:space="preserve">  1.7</t>
  </si>
  <si>
    <t>Усього за підпунктом 1.7</t>
  </si>
  <si>
    <t>1.8</t>
  </si>
  <si>
    <t>Усього за підпунктом 1.8</t>
  </si>
  <si>
    <t>Усього за підпунктом 2.3</t>
  </si>
  <si>
    <t>Додаток 3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</si>
  <si>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Фінансовий план використання коштів на виконання інвестиційної програми за джерелами фінансування, тис. грн (без ПДВ)</t>
  </si>
  <si>
    <t xml:space="preserve"> За способом виконання,           тис. грн                    (без ПДВ)</t>
  </si>
  <si>
    <t>Графік здійснення заходів та використання коштів на планований та прогнозний періоди                   тис. грн (без ПДВ)</t>
  </si>
  <si>
    <t>Економія паливно-енергетичних ресурсів (кВт*год/прогнозний період)</t>
  </si>
  <si>
    <t>Економія фонду заробітної плати, (тис. грн/прогнозний період)</t>
  </si>
  <si>
    <t>Економічний ефект  (тис. грн)***</t>
  </si>
  <si>
    <t>Заходи щодо підвищення якості послуг з централізованого водопостачання, з них:</t>
  </si>
  <si>
    <t>Заміна запірної арматури. Засувка 30ч915бр Ду600</t>
  </si>
  <si>
    <t>1.1.1</t>
  </si>
  <si>
    <t>1.2.1</t>
  </si>
  <si>
    <t>Фінансовий план довгострокової інвестиційної програми на 2019  рік</t>
  </si>
  <si>
    <t>_____________________________________</t>
  </si>
  <si>
    <t>___________________________________________</t>
  </si>
  <si>
    <t xml:space="preserve">    Начальник ТВ УКБ </t>
  </si>
  <si>
    <t xml:space="preserve">     (підпис)</t>
  </si>
  <si>
    <t xml:space="preserve">    _________________________</t>
  </si>
  <si>
    <t xml:space="preserve">   __           О.В. Балабанов                    </t>
  </si>
  <si>
    <t>2.5.1</t>
  </si>
  <si>
    <t>Придбання фільтру дренажного АФТ модифікації АПМ-ТФ-115</t>
  </si>
  <si>
    <t>В.А. Лісніченко</t>
  </si>
  <si>
    <r>
      <rPr>
        <u val="single"/>
        <sz val="10"/>
        <rFont val="Times New Roman"/>
        <family val="1"/>
      </rPr>
      <t xml:space="preserve">      </t>
    </r>
    <r>
      <rPr>
        <u val="single"/>
        <sz val="11"/>
        <rFont val="Times New Roman"/>
        <family val="1"/>
      </rPr>
      <t>Начальник УКБ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    ___________________________             </t>
    </r>
    <r>
      <rPr>
        <u val="single"/>
        <sz val="10"/>
        <rFont val="Times New Roman"/>
        <family val="1"/>
      </rPr>
      <t xml:space="preserve">    ___        </t>
    </r>
    <r>
      <rPr>
        <u val="single"/>
        <sz val="11"/>
        <rFont val="Times New Roman"/>
        <family val="1"/>
      </rPr>
      <t>П.М. Вірич ______</t>
    </r>
    <r>
      <rPr>
        <u val="single"/>
        <sz val="10"/>
        <rFont val="Times New Roman"/>
        <family val="1"/>
      </rPr>
      <t xml:space="preserve">               </t>
    </r>
  </si>
  <si>
    <t xml:space="preserve">  (найменування органу місцевого самоврядування)</t>
  </si>
  <si>
    <t>1.4.1.</t>
  </si>
  <si>
    <t>Мікран</t>
  </si>
  <si>
    <t>1.4.2</t>
  </si>
  <si>
    <t>ПВР Реконструкція ВОС-2</t>
  </si>
  <si>
    <t>2.5.2.</t>
  </si>
  <si>
    <t xml:space="preserve">* не підлягають поверненню </t>
  </si>
  <si>
    <t>* - залишкові кошти, які отримані в результаті економії та торгів, які не відбулися від заходів ІП 2018 року</t>
  </si>
  <si>
    <t>Додаток  4                                                                                               до  Порядку розроблення, погодження та затвердження  інвестиційних програм суб’єктів господарювання у сфері  централізованого водопостачання та водовідведення</t>
  </si>
  <si>
    <t>(найменування органу місцевого самоврядування)</t>
  </si>
  <si>
    <t>"______"_____________________ 20____ року</t>
  </si>
  <si>
    <t xml:space="preserve">                                   Річний  інвестиційний план на 2019 рік</t>
  </si>
  <si>
    <t xml:space="preserve">                                    ДП "НАЕК"Енергоатом" ВП "Южно-Українська АЕС" </t>
  </si>
  <si>
    <t xml:space="preserve"> Сума позичкових коштів та відсотків за їх  використання, що підлягає поверненню у планованому періоді,            тис. грн              (без ПДВ)</t>
  </si>
  <si>
    <t xml:space="preserve"> Сума інших залучених коштів, що підлягає поверненню у планованому періоді,          тис. грн          (без ПДВ)</t>
  </si>
  <si>
    <t>Кошти, що враховуються    у структурі тарифів           гр.5 + гр.6. +      гр. 11 + гр. 12      тис. грн           (без ПДВ)</t>
  </si>
  <si>
    <t xml:space="preserve"> За способом виконання,                 тис. грн (без ПДВ)</t>
  </si>
  <si>
    <t>Графік здійснення заходів та використання коштів на планований період,                     тис. грн (без ПДВ)</t>
  </si>
  <si>
    <t>Строк окупності (місяців)*</t>
  </si>
  <si>
    <t>№ аркуша обґрунтовуючих матеріалів</t>
  </si>
  <si>
    <t>Економія паливно-енергетичних ресурсів            (кВт/год/рік)</t>
  </si>
  <si>
    <t>Економія фонду заробітної плати                                                                          (тис. грн/рік)</t>
  </si>
  <si>
    <t>Економічний ефект (тис. грн )**</t>
  </si>
  <si>
    <t>госпо          дарський  (вартість    матеріальних ресурсів)</t>
  </si>
  <si>
    <t>підряд ний</t>
  </si>
  <si>
    <t>І кв.</t>
  </si>
  <si>
    <t>ІІ кв.</t>
  </si>
  <si>
    <t>ІІІ кв.</t>
  </si>
  <si>
    <t>ІV кв.</t>
  </si>
  <si>
    <t>аморти   заційні відраху   вання</t>
  </si>
  <si>
    <t>отримані у планованому періоді позичкові кошти фінансових установ, що підлягають поверненню</t>
  </si>
  <si>
    <t>отримані у планованому періоді бюджетні кошти, що не підлягають поверненню</t>
  </si>
  <si>
    <t xml:space="preserve"> інші залучені кошти, отримані у планованому  періоді, з них:</t>
  </si>
  <si>
    <t>що підлягають поверненню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</si>
  <si>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водопостачання, з урахуванням:</t>
    </r>
  </si>
  <si>
    <t>Заходи зі зниження питомих витрат, а також втрат ресурсів, з них:</t>
  </si>
  <si>
    <t xml:space="preserve">  1.3</t>
  </si>
  <si>
    <t>Заходи щодо впровадження та розвитку інформаційних технологій, з них:</t>
  </si>
  <si>
    <t>1.7</t>
  </si>
  <si>
    <t xml:space="preserve">  1.8</t>
  </si>
  <si>
    <r>
      <t xml:space="preserve"> Будівництво, реконструкція та модернізація об</t>
    </r>
    <r>
      <rPr>
        <b/>
        <sz val="10"/>
        <rFont val="Calibri"/>
        <family val="2"/>
      </rPr>
      <t>’</t>
    </r>
    <r>
      <rPr>
        <b/>
        <sz val="10"/>
        <rFont val="Times New Roman"/>
        <family val="1"/>
      </rPr>
      <t>єктів водовідведення, з урахуванням:</t>
    </r>
  </si>
  <si>
    <t>Заходи зі зниження питомих витрат,  а також втрат ресурсів, з них:</t>
  </si>
  <si>
    <t xml:space="preserve">  2.2</t>
  </si>
  <si>
    <t xml:space="preserve"> Усього за підпунктом  2.2</t>
  </si>
  <si>
    <t xml:space="preserve">  2.3</t>
  </si>
  <si>
    <t xml:space="preserve"> Усього за підпунктом 2.3</t>
  </si>
  <si>
    <t>Усього за підпунктом  2.5</t>
  </si>
  <si>
    <t>Усього за інвестиційним планом</t>
  </si>
  <si>
    <t>Примітки:</t>
  </si>
  <si>
    <r>
      <rPr>
        <u val="single"/>
        <sz val="10"/>
        <rFont val="Times New Roman"/>
        <family val="1"/>
      </rPr>
      <t xml:space="preserve">      </t>
    </r>
    <r>
      <rPr>
        <u val="single"/>
        <sz val="11"/>
        <rFont val="Times New Roman"/>
        <family val="1"/>
      </rPr>
      <t>Начальник УКБ</t>
    </r>
    <r>
      <rPr>
        <u val="single"/>
        <sz val="10"/>
        <rFont val="Times New Roman"/>
        <family val="1"/>
      </rPr>
      <t xml:space="preserve">    </t>
    </r>
    <r>
      <rPr>
        <sz val="10"/>
        <rFont val="Times New Roman"/>
        <family val="1"/>
      </rPr>
      <t xml:space="preserve">                                         _____________________________                            </t>
    </r>
    <r>
      <rPr>
        <u val="single"/>
        <sz val="10"/>
        <rFont val="Times New Roman"/>
        <family val="1"/>
      </rPr>
      <t xml:space="preserve">    ___        </t>
    </r>
    <r>
      <rPr>
        <u val="single"/>
        <sz val="11"/>
        <rFont val="Times New Roman"/>
        <family val="1"/>
      </rPr>
      <t>П.М. Вірич ______</t>
    </r>
    <r>
      <rPr>
        <u val="single"/>
        <sz val="10"/>
        <rFont val="Times New Roman"/>
        <family val="1"/>
      </rPr>
      <t xml:space="preserve">               </t>
    </r>
  </si>
  <si>
    <t xml:space="preserve">      _________________________</t>
  </si>
  <si>
    <t>Додаток 5 
до  Порядку розроблення, погодження та затвердження інвестиційних програм суб’єктів господарювання у сфері  централізованого водопостачання та водовідведення</t>
  </si>
  <si>
    <t xml:space="preserve">План витрат за джерелами фінансування на виконання інвестиційної програми для врахування у структурі тарифів на 12 місяців     </t>
  </si>
  <si>
    <t>на 2019 рік</t>
  </si>
  <si>
    <t xml:space="preserve">Найменування заходів </t>
  </si>
  <si>
    <t>Кошти, що враховуються у структурі тарифів за джерелами фінансування,  
тис. грн (без ПДВ)</t>
  </si>
  <si>
    <t>амортизаційні відрахування</t>
  </si>
  <si>
    <t xml:space="preserve"> сума позичкових коштів та відсотків за їх  використання, що підлягає поверненню у планованому періоді</t>
  </si>
  <si>
    <t>Водопостачання</t>
  </si>
  <si>
    <t>Будівництво, реконструкція та модернізація об’єктів водопостачання, з урахуванням:</t>
  </si>
  <si>
    <t xml:space="preserve">Заходи зі зниження питомих витрат, а також втрат ресурсів </t>
  </si>
  <si>
    <t xml:space="preserve"> 1.2</t>
  </si>
  <si>
    <t>Заходи щодо забезпечення технологічного та/або комерційного обліку ресурсів</t>
  </si>
  <si>
    <t>Заходи щодо зменшення обсягу витрат води на технологічні потреби</t>
  </si>
  <si>
    <t xml:space="preserve">Заходи щодо підвищення якості послуг з централізованого водопостачання </t>
  </si>
  <si>
    <t>Заходи щодо впровадження та розвитку інформаційних технологій</t>
  </si>
  <si>
    <t>Заходи щодо модернізації та закупівлі транспортних засобів спеціального та спеціалізованого призначення</t>
  </si>
  <si>
    <t>Заходи щодо підвищення екологічної безпеки та охорони навколишнього середовища</t>
  </si>
  <si>
    <t>Інші заходи</t>
  </si>
  <si>
    <t>Водовідведення</t>
  </si>
  <si>
    <t xml:space="preserve"> Будівництво, реконструкція та модернізація об’єктів водовідведення, з урахуванням:</t>
  </si>
  <si>
    <t xml:space="preserve"> 2.1</t>
  </si>
  <si>
    <t>Заходи зі зниження питомих витрат, а також втрат ресурсів</t>
  </si>
  <si>
    <t xml:space="preserve"> (підпис)</t>
  </si>
  <si>
    <t xml:space="preserve">        (підпис)</t>
  </si>
  <si>
    <t>Реконструкція КНС. Заміна насосів</t>
  </si>
  <si>
    <t xml:space="preserve">Генеральним директором
ДП "НАЕК "Енергоатом" ВП "ЮУАЕС" </t>
  </si>
  <si>
    <t xml:space="preserve"> ДП "НАЕК "Енергоатом" ВП "Южно-Українська АЕС"</t>
  </si>
  <si>
    <t>Генеральним директором
ДП "НАЕК "Енергоатом" ВП "ЮУ АЕС"</t>
  </si>
  <si>
    <t>Улаштування приладів обліку з фітінгами</t>
  </si>
  <si>
    <t>1.4.1</t>
  </si>
  <si>
    <r>
      <rPr>
        <b/>
        <sz val="10"/>
        <rFont val="Times New Roman"/>
        <family val="1"/>
      </rPr>
      <t>*</t>
    </r>
    <r>
      <rPr>
        <sz val="10"/>
        <rFont val="Times New Roman"/>
        <family val="1"/>
      </rPr>
      <t xml:space="preserve"> що не підлягають поверненню</t>
    </r>
  </si>
  <si>
    <t>Придбання фільтру дренажного АФТ модифікації АПМ-ТФ-115 з фільтруючим шаром, фітінгами</t>
  </si>
  <si>
    <t>ДП "НАЕК "Енергоатом" ВП "Южно-Українська АЕС"</t>
  </si>
  <si>
    <t xml:space="preserve">* сума інших  залучених коштів, що підлягає поверненню у планованому періоді </t>
  </si>
  <si>
    <t>* - залишкові кошти (що не підлягають поверненню), які отримані в результаті економії та торгів, які не відбулися від заходів ІП 2018 року</t>
  </si>
  <si>
    <r>
      <t xml:space="preserve">                      </t>
    </r>
    <r>
      <rPr>
        <b/>
        <u val="single"/>
        <sz val="12"/>
        <rFont val="Times New Roman"/>
        <family val="1"/>
      </rPr>
      <t xml:space="preserve">  О.В. Балабанов</t>
    </r>
    <r>
      <rPr>
        <u val="single"/>
        <sz val="12"/>
        <rFont val="Times New Roman"/>
        <family val="1"/>
      </rPr>
      <t xml:space="preserve">                    </t>
    </r>
  </si>
  <si>
    <t>_________</t>
  </si>
  <si>
    <r>
      <t xml:space="preserve">                    </t>
    </r>
    <r>
      <rPr>
        <u val="single"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Начальник УКБ</t>
    </r>
    <r>
      <rPr>
        <u val="single"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                 __________     </t>
    </r>
    <r>
      <rPr>
        <u val="single"/>
        <sz val="12"/>
        <rFont val="Times New Roman"/>
        <family val="1"/>
      </rPr>
      <t xml:space="preserve">    ___        </t>
    </r>
    <r>
      <rPr>
        <b/>
        <u val="single"/>
        <sz val="12"/>
        <rFont val="Times New Roman"/>
        <family val="1"/>
      </rPr>
      <t xml:space="preserve">П.М. Вірич </t>
    </r>
    <r>
      <rPr>
        <u val="single"/>
        <sz val="12"/>
        <rFont val="Times New Roman"/>
        <family val="1"/>
      </rPr>
      <t xml:space="preserve">______               </t>
    </r>
  </si>
  <si>
    <t>рішенням _________________________________</t>
  </si>
  <si>
    <t>__________________________________________</t>
  </si>
  <si>
    <t>від _________________________ №____________</t>
  </si>
  <si>
    <t xml:space="preserve">                      О.В. Балабанов                    </t>
  </si>
  <si>
    <t xml:space="preserve">                                                  (підпис)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</si>
</sst>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\ _г_р_н_._-;\-* #,##0.00\ _г_р_н_._-;_-* &quot;-&quot;??\ _г_р_н_._-;_-@_-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sz val="12"/>
      <name val="Times New Roman"/>
      <family val="1"/>
    </font>
    <font>
      <b/>
      <sz val="9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u val="single"/>
      <sz val="11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</font>
    <font>
      <b/>
      <sz val="12"/>
      <color indexed="8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0" fillId="0" borderId="0">
      <alignment/>
      <protection/>
    </xf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>
      <alignment/>
      <protection/>
    </xf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348">
    <xf numFmtId="0" fontId="0" fillId="0" borderId="0" xfId="0" applyAlignment="1">
      <alignment/>
    </xf>
    <xf numFmtId="44" fontId="5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4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3" fontId="6" fillId="0" borderId="10" xfId="53" applyNumberFormat="1" applyFont="1" applyFill="1" applyBorder="1" applyAlignment="1">
      <alignment horizontal="center" wrapText="1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172" fontId="8" fillId="0" borderId="0" xfId="60" applyFont="1" applyFill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1" fillId="2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6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4" fontId="6" fillId="0" borderId="10" xfId="53" applyNumberFormat="1" applyFont="1" applyFill="1" applyBorder="1" applyAlignment="1">
      <alignment horizontal="right" vertical="center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center"/>
    </xf>
    <xf numFmtId="3" fontId="6" fillId="0" borderId="10" xfId="53" applyNumberFormat="1" applyFont="1" applyFill="1" applyBorder="1" applyAlignment="1">
      <alignment horizontal="center" vertical="center" wrapText="1"/>
      <protection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4" fontId="5" fillId="0" borderId="10" xfId="53" applyNumberFormat="1" applyFont="1" applyFill="1" applyBorder="1" applyAlignment="1">
      <alignment horizontal="right" wrapText="1"/>
      <protection/>
    </xf>
    <xf numFmtId="4" fontId="5" fillId="0" borderId="10" xfId="0" applyNumberFormat="1" applyFont="1" applyFill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/>
    </xf>
    <xf numFmtId="49" fontId="6" fillId="0" borderId="14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4" fontId="6" fillId="0" borderId="10" xfId="53" applyNumberFormat="1" applyFont="1" applyFill="1" applyBorder="1" applyAlignment="1">
      <alignment horizontal="center" vertical="center" wrapText="1"/>
      <protection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" fontId="6" fillId="0" borderId="10" xfId="53" applyNumberFormat="1" applyFont="1" applyFill="1" applyBorder="1" applyAlignment="1">
      <alignment horizontal="center" wrapText="1"/>
      <protection/>
    </xf>
    <xf numFmtId="4" fontId="5" fillId="0" borderId="10" xfId="0" applyNumberFormat="1" applyFont="1" applyFill="1" applyBorder="1" applyAlignment="1">
      <alignment horizontal="center"/>
    </xf>
    <xf numFmtId="4" fontId="5" fillId="0" borderId="10" xfId="53" applyNumberFormat="1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/>
    </xf>
    <xf numFmtId="3" fontId="5" fillId="0" borderId="10" xfId="53" applyNumberFormat="1" applyFont="1" applyFill="1" applyBorder="1" applyAlignment="1">
      <alignment horizontal="center" wrapText="1"/>
      <protection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16" fillId="0" borderId="10" xfId="33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49" fontId="16" fillId="0" borderId="10" xfId="0" applyNumberFormat="1" applyFont="1" applyFill="1" applyBorder="1" applyAlignment="1">
      <alignment horizontal="center" vertical="center"/>
    </xf>
    <xf numFmtId="0" fontId="16" fillId="0" borderId="10" xfId="33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44" fontId="16" fillId="0" borderId="10" xfId="0" applyNumberFormat="1" applyFont="1" applyFill="1" applyBorder="1" applyAlignment="1">
      <alignment horizontal="center"/>
    </xf>
    <xf numFmtId="3" fontId="16" fillId="0" borderId="10" xfId="53" applyNumberFormat="1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/>
    </xf>
    <xf numFmtId="4" fontId="16" fillId="0" borderId="10" xfId="0" applyNumberFormat="1" applyFont="1" applyFill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49" fontId="16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/>
    </xf>
    <xf numFmtId="44" fontId="16" fillId="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44" fontId="22" fillId="0" borderId="16" xfId="0" applyNumberFormat="1" applyFont="1" applyFill="1" applyBorder="1" applyAlignment="1">
      <alignment horizontal="center" vertical="center"/>
    </xf>
    <xf numFmtId="44" fontId="22" fillId="0" borderId="17" xfId="0" applyNumberFormat="1" applyFont="1" applyFill="1" applyBorder="1" applyAlignment="1">
      <alignment horizontal="center"/>
    </xf>
    <xf numFmtId="44" fontId="16" fillId="0" borderId="14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/>
    </xf>
    <xf numFmtId="3" fontId="6" fillId="0" borderId="10" xfId="53" applyNumberFormat="1" applyFont="1" applyFill="1" applyBorder="1" applyAlignment="1">
      <alignment wrapText="1"/>
      <protection/>
    </xf>
    <xf numFmtId="3" fontId="16" fillId="0" borderId="10" xfId="53" applyNumberFormat="1" applyFont="1" applyFill="1" applyBorder="1" applyAlignment="1">
      <alignment wrapText="1"/>
      <protection/>
    </xf>
    <xf numFmtId="0" fontId="16" fillId="0" borderId="12" xfId="0" applyFont="1" applyFill="1" applyBorder="1" applyAlignment="1">
      <alignment/>
    </xf>
    <xf numFmtId="44" fontId="16" fillId="0" borderId="11" xfId="0" applyNumberFormat="1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right" vertical="center"/>
    </xf>
    <xf numFmtId="4" fontId="16" fillId="0" borderId="10" xfId="53" applyNumberFormat="1" applyFont="1" applyFill="1" applyBorder="1" applyAlignment="1">
      <alignment horizontal="right" vertical="center" wrapText="1"/>
      <protection/>
    </xf>
    <xf numFmtId="4" fontId="16" fillId="0" borderId="10" xfId="33" applyNumberFormat="1" applyFont="1" applyFill="1" applyBorder="1" applyAlignment="1" applyProtection="1">
      <alignment horizontal="right" vertical="center" wrapText="1"/>
      <protection/>
    </xf>
    <xf numFmtId="0" fontId="16" fillId="0" borderId="10" xfId="33" applyNumberFormat="1" applyFont="1" applyFill="1" applyBorder="1" applyAlignment="1" applyProtection="1">
      <alignment horizontal="right" vertical="center" wrapText="1"/>
      <protection/>
    </xf>
    <xf numFmtId="0" fontId="16" fillId="0" borderId="18" xfId="0" applyFont="1" applyFill="1" applyBorder="1" applyAlignment="1">
      <alignment/>
    </xf>
    <xf numFmtId="0" fontId="16" fillId="0" borderId="16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/>
    </xf>
    <xf numFmtId="0" fontId="16" fillId="24" borderId="0" xfId="0" applyFont="1" applyFill="1" applyAlignment="1">
      <alignment horizontal="center" vertical="center"/>
    </xf>
    <xf numFmtId="0" fontId="16" fillId="24" borderId="0" xfId="0" applyFont="1" applyFill="1" applyAlignment="1">
      <alignment wrapText="1"/>
    </xf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6" fillId="24" borderId="0" xfId="0" applyFont="1" applyFill="1" applyAlignment="1">
      <alignment/>
    </xf>
    <xf numFmtId="0" fontId="9" fillId="24" borderId="0" xfId="0" applyFont="1" applyFill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/>
    </xf>
    <xf numFmtId="0" fontId="22" fillId="24" borderId="10" xfId="33" applyFont="1" applyFill="1" applyBorder="1" applyAlignment="1" applyProtection="1">
      <alignment horizontal="center" wrapText="1"/>
      <protection locked="0"/>
    </xf>
    <xf numFmtId="0" fontId="16" fillId="24" borderId="0" xfId="0" applyFont="1" applyFill="1" applyAlignment="1">
      <alignment horizontal="center"/>
    </xf>
    <xf numFmtId="49" fontId="16" fillId="24" borderId="10" xfId="0" applyNumberFormat="1" applyFont="1" applyFill="1" applyBorder="1" applyAlignment="1">
      <alignment horizontal="center" vertical="center" wrapText="1"/>
    </xf>
    <xf numFmtId="0" fontId="16" fillId="0" borderId="10" xfId="33" applyNumberFormat="1" applyFont="1" applyFill="1" applyBorder="1" applyAlignment="1" applyProtection="1">
      <alignment vertical="center" wrapText="1"/>
      <protection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0" xfId="0" applyFont="1" applyFill="1" applyBorder="1" applyAlignment="1">
      <alignment horizontal="center" wrapText="1"/>
    </xf>
    <xf numFmtId="49" fontId="16" fillId="24" borderId="10" xfId="0" applyNumberFormat="1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/>
    </xf>
    <xf numFmtId="0" fontId="16" fillId="24" borderId="10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wrapText="1"/>
    </xf>
    <xf numFmtId="4" fontId="22" fillId="24" borderId="10" xfId="0" applyNumberFormat="1" applyFont="1" applyFill="1" applyBorder="1" applyAlignment="1">
      <alignment/>
    </xf>
    <xf numFmtId="4" fontId="22" fillId="24" borderId="10" xfId="0" applyNumberFormat="1" applyFont="1" applyFill="1" applyBorder="1" applyAlignment="1">
      <alignment horizontal="right"/>
    </xf>
    <xf numFmtId="14" fontId="16" fillId="24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6" fillId="24" borderId="10" xfId="0" applyFont="1" applyFill="1" applyBorder="1" applyAlignment="1">
      <alignment horizontal="right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24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24" borderId="0" xfId="0" applyFont="1" applyFill="1" applyAlignment="1">
      <alignment wrapText="1"/>
    </xf>
    <xf numFmtId="0" fontId="9" fillId="24" borderId="0" xfId="0" applyFont="1" applyFill="1" applyAlignment="1">
      <alignment/>
    </xf>
    <xf numFmtId="0" fontId="9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11" fillId="24" borderId="0" xfId="0" applyFont="1" applyFill="1" applyAlignment="1">
      <alignment wrapText="1"/>
    </xf>
    <xf numFmtId="0" fontId="16" fillId="24" borderId="0" xfId="0" applyFont="1" applyFill="1" applyAlignment="1">
      <alignment/>
    </xf>
    <xf numFmtId="0" fontId="16" fillId="24" borderId="0" xfId="0" applyFont="1" applyFill="1" applyAlignment="1">
      <alignment vertical="top"/>
    </xf>
    <xf numFmtId="4" fontId="16" fillId="0" borderId="10" xfId="53" applyNumberFormat="1" applyFont="1" applyFill="1" applyBorder="1" applyAlignment="1">
      <alignment horizontal="center" wrapText="1"/>
      <protection/>
    </xf>
    <xf numFmtId="4" fontId="22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 vertical="center"/>
    </xf>
    <xf numFmtId="4" fontId="6" fillId="0" borderId="11" xfId="53" applyNumberFormat="1" applyFont="1" applyFill="1" applyBorder="1" applyAlignment="1">
      <alignment horizontal="right" vertical="center" wrapText="1"/>
      <protection/>
    </xf>
    <xf numFmtId="3" fontId="6" fillId="0" borderId="11" xfId="53" applyNumberFormat="1" applyFont="1" applyFill="1" applyBorder="1" applyAlignment="1">
      <alignment horizontal="center" wrapText="1"/>
      <protection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0" fontId="16" fillId="0" borderId="11" xfId="0" applyFont="1" applyFill="1" applyBorder="1" applyAlignment="1">
      <alignment horizontal="center"/>
    </xf>
    <xf numFmtId="0" fontId="16" fillId="0" borderId="16" xfId="33" applyNumberFormat="1" applyFont="1" applyFill="1" applyBorder="1" applyAlignment="1" applyProtection="1">
      <alignment horizontal="center" vertical="center" wrapText="1"/>
      <protection/>
    </xf>
    <xf numFmtId="4" fontId="22" fillId="0" borderId="12" xfId="0" applyNumberFormat="1" applyFont="1" applyFill="1" applyBorder="1" applyAlignment="1">
      <alignment horizontal="right"/>
    </xf>
    <xf numFmtId="3" fontId="22" fillId="0" borderId="10" xfId="53" applyNumberFormat="1" applyFont="1" applyFill="1" applyBorder="1" applyAlignment="1">
      <alignment horizontal="center" wrapText="1"/>
      <protection/>
    </xf>
    <xf numFmtId="0" fontId="22" fillId="0" borderId="16" xfId="0" applyFont="1" applyFill="1" applyBorder="1" applyAlignment="1">
      <alignment horizontal="center"/>
    </xf>
    <xf numFmtId="4" fontId="16" fillId="0" borderId="10" xfId="33" applyNumberFormat="1" applyFont="1" applyFill="1" applyBorder="1" applyAlignment="1" applyProtection="1">
      <alignment horizontal="center" vertical="center" wrapText="1"/>
      <protection/>
    </xf>
    <xf numFmtId="4" fontId="6" fillId="0" borderId="11" xfId="53" applyNumberFormat="1" applyFont="1" applyFill="1" applyBorder="1" applyAlignment="1">
      <alignment horizontal="center" wrapText="1"/>
      <protection/>
    </xf>
    <xf numFmtId="4" fontId="22" fillId="0" borderId="10" xfId="53" applyNumberFormat="1" applyFont="1" applyFill="1" applyBorder="1" applyAlignment="1">
      <alignment horizontal="center" wrapText="1"/>
      <protection/>
    </xf>
    <xf numFmtId="4" fontId="16" fillId="0" borderId="10" xfId="33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 horizontal="left"/>
    </xf>
    <xf numFmtId="0" fontId="1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44" fontId="11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" fontId="0" fillId="0" borderId="0" xfId="0" applyNumberFormat="1" applyAlignment="1">
      <alignment/>
    </xf>
    <xf numFmtId="4" fontId="5" fillId="0" borderId="11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0" fontId="16" fillId="0" borderId="11" xfId="0" applyFont="1" applyFill="1" applyBorder="1" applyAlignment="1">
      <alignment horizontal="right"/>
    </xf>
    <xf numFmtId="0" fontId="22" fillId="24" borderId="10" xfId="0" applyFont="1" applyFill="1" applyBorder="1" applyAlignment="1">
      <alignment horizontal="right" vertical="center"/>
    </xf>
    <xf numFmtId="0" fontId="16" fillId="0" borderId="16" xfId="33" applyNumberFormat="1" applyFont="1" applyFill="1" applyBorder="1" applyAlignment="1" applyProtection="1">
      <alignment horizontal="right" vertical="center" wrapText="1"/>
      <protection/>
    </xf>
    <xf numFmtId="4" fontId="22" fillId="0" borderId="16" xfId="0" applyNumberFormat="1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33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44" fontId="22" fillId="0" borderId="10" xfId="0" applyNumberFormat="1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>
      <alignment horizontal="center"/>
    </xf>
    <xf numFmtId="0" fontId="16" fillId="24" borderId="14" xfId="0" applyFont="1" applyFill="1" applyBorder="1" applyAlignment="1">
      <alignment horizontal="center" vertical="center"/>
    </xf>
    <xf numFmtId="0" fontId="16" fillId="24" borderId="13" xfId="0" applyFont="1" applyFill="1" applyBorder="1" applyAlignment="1">
      <alignment horizontal="center" vertical="center"/>
    </xf>
    <xf numFmtId="0" fontId="16" fillId="24" borderId="12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44" fontId="22" fillId="0" borderId="14" xfId="0" applyNumberFormat="1" applyFont="1" applyFill="1" applyBorder="1" applyAlignment="1">
      <alignment horizontal="center"/>
    </xf>
    <xf numFmtId="44" fontId="22" fillId="0" borderId="13" xfId="0" applyNumberFormat="1" applyFont="1" applyFill="1" applyBorder="1" applyAlignment="1">
      <alignment horizontal="center"/>
    </xf>
    <xf numFmtId="44" fontId="22" fillId="0" borderId="12" xfId="0" applyNumberFormat="1" applyFont="1" applyFill="1" applyBorder="1" applyAlignment="1">
      <alignment horizontal="center"/>
    </xf>
    <xf numFmtId="0" fontId="16" fillId="0" borderId="14" xfId="33" applyNumberFormat="1" applyFont="1" applyFill="1" applyBorder="1" applyAlignment="1" applyProtection="1">
      <alignment horizontal="center" vertical="center" wrapText="1"/>
      <protection/>
    </xf>
    <xf numFmtId="0" fontId="16" fillId="0" borderId="13" xfId="33" applyNumberFormat="1" applyFont="1" applyFill="1" applyBorder="1" applyAlignment="1" applyProtection="1">
      <alignment horizontal="center" vertical="center" wrapText="1"/>
      <protection/>
    </xf>
    <xf numFmtId="0" fontId="16" fillId="0" borderId="12" xfId="33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6" fillId="0" borderId="20" xfId="0" applyFont="1" applyFill="1" applyBorder="1" applyAlignment="1">
      <alignment horizontal="center"/>
    </xf>
    <xf numFmtId="0" fontId="16" fillId="0" borderId="0" xfId="0" applyFont="1" applyFill="1" applyAlignment="1">
      <alignment horizontal="left" vertical="center"/>
    </xf>
    <xf numFmtId="0" fontId="16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 vertical="center" textRotation="90" wrapText="1"/>
    </xf>
    <xf numFmtId="0" fontId="16" fillId="0" borderId="11" xfId="0" applyFont="1" applyFill="1" applyBorder="1" applyAlignment="1">
      <alignment horizontal="center" vertical="center" textRotation="90" wrapText="1"/>
    </xf>
    <xf numFmtId="0" fontId="16" fillId="0" borderId="21" xfId="0" applyFont="1" applyFill="1" applyBorder="1" applyAlignment="1">
      <alignment horizontal="center" vertical="center" textRotation="90" wrapText="1"/>
    </xf>
    <xf numFmtId="0" fontId="16" fillId="0" borderId="16" xfId="0" applyFont="1" applyFill="1" applyBorder="1" applyAlignment="1">
      <alignment horizontal="center" vertical="center" textRotation="90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6" fillId="0" borderId="10" xfId="33" applyFont="1" applyFill="1" applyBorder="1" applyAlignment="1" applyProtection="1">
      <alignment horizontal="center" vertical="center" wrapText="1"/>
      <protection locked="0"/>
    </xf>
    <xf numFmtId="0" fontId="16" fillId="0" borderId="10" xfId="33" applyFont="1" applyFill="1" applyBorder="1" applyAlignment="1" applyProtection="1">
      <alignment horizontal="center" vertical="top" wrapText="1"/>
      <protection locked="0"/>
    </xf>
    <xf numFmtId="0" fontId="9" fillId="0" borderId="0" xfId="0" applyFont="1" applyFill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/>
    </xf>
    <xf numFmtId="0" fontId="4" fillId="0" borderId="19" xfId="0" applyFont="1" applyFill="1" applyBorder="1" applyAlignment="1">
      <alignment horizontal="center" vertical="top" wrapText="1"/>
    </xf>
    <xf numFmtId="0" fontId="9" fillId="24" borderId="0" xfId="0" applyFont="1" applyFill="1" applyAlignment="1">
      <alignment horizontal="left"/>
    </xf>
    <xf numFmtId="0" fontId="9" fillId="24" borderId="0" xfId="0" applyFont="1" applyFill="1" applyAlignment="1">
      <alignment horizontal="left" wrapText="1"/>
    </xf>
    <xf numFmtId="0" fontId="16" fillId="24" borderId="0" xfId="0" applyFont="1" applyFill="1" applyAlignment="1">
      <alignment horizontal="left" vertical="center"/>
    </xf>
    <xf numFmtId="0" fontId="16" fillId="24" borderId="0" xfId="0" applyFont="1" applyFill="1" applyAlignment="1">
      <alignment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6" fillId="0" borderId="2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44" fontId="9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0" fillId="24" borderId="10" xfId="33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9" fillId="0" borderId="0" xfId="0" applyFont="1" applyAlignment="1">
      <alignment vertical="center" wrapText="1"/>
    </xf>
    <xf numFmtId="0" fontId="12" fillId="24" borderId="0" xfId="0" applyFont="1" applyFill="1" applyAlignment="1">
      <alignment horizontal="center" wrapText="1"/>
    </xf>
    <xf numFmtId="0" fontId="12" fillId="24" borderId="0" xfId="0" applyFont="1" applyFill="1" applyAlignment="1">
      <alignment horizontal="center" vertical="center"/>
    </xf>
    <xf numFmtId="0" fontId="9" fillId="24" borderId="0" xfId="0" applyFont="1" applyFill="1" applyAlignment="1">
      <alignment horizontal="center" vertical="center"/>
    </xf>
    <xf numFmtId="0" fontId="24" fillId="24" borderId="19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16" xfId="0" applyFont="1" applyFill="1" applyBorder="1" applyAlignment="1">
      <alignment horizontal="center" vertical="center" wrapText="1"/>
    </xf>
    <xf numFmtId="0" fontId="20" fillId="24" borderId="1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4" xfId="33" applyFont="1" applyFill="1" applyBorder="1" applyAlignment="1" applyProtection="1">
      <alignment horizontal="center" vertical="center" wrapText="1"/>
      <protection locked="0"/>
    </xf>
    <xf numFmtId="0" fontId="6" fillId="0" borderId="12" xfId="33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44" fontId="6" fillId="0" borderId="1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13" fillId="0" borderId="0" xfId="0" applyFont="1" applyFill="1" applyAlignment="1">
      <alignment horizontal="left" vertical="center" wrapText="1"/>
    </xf>
    <xf numFmtId="0" fontId="6" fillId="0" borderId="11" xfId="33" applyFont="1" applyFill="1" applyBorder="1" applyAlignment="1" applyProtection="1">
      <alignment horizontal="center" vertical="center" wrapText="1"/>
      <protection locked="0"/>
    </xf>
    <xf numFmtId="0" fontId="6" fillId="0" borderId="16" xfId="33" applyFont="1" applyFill="1" applyBorder="1" applyAlignment="1" applyProtection="1">
      <alignment horizontal="center" vertical="center" wrapText="1"/>
      <protection locked="0"/>
    </xf>
    <xf numFmtId="0" fontId="6" fillId="0" borderId="13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33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textRotation="90" wrapText="1"/>
    </xf>
    <xf numFmtId="0" fontId="6" fillId="0" borderId="21" xfId="0" applyFont="1" applyFill="1" applyBorder="1" applyAlignment="1">
      <alignment horizontal="center" textRotation="90" wrapText="1"/>
    </xf>
    <xf numFmtId="0" fontId="6" fillId="0" borderId="16" xfId="0" applyFont="1" applyFill="1" applyBorder="1" applyAlignment="1">
      <alignment horizontal="center" textRotation="90" wrapText="1"/>
    </xf>
    <xf numFmtId="44" fontId="5" fillId="0" borderId="10" xfId="0" applyNumberFormat="1" applyFont="1" applyFill="1" applyBorder="1" applyAlignment="1">
      <alignment horizontal="center"/>
    </xf>
    <xf numFmtId="0" fontId="6" fillId="0" borderId="14" xfId="33" applyNumberFormat="1" applyFont="1" applyFill="1" applyBorder="1" applyAlignment="1" applyProtection="1">
      <alignment horizontal="center" vertical="center" wrapText="1"/>
      <protection/>
    </xf>
    <xf numFmtId="0" fontId="6" fillId="0" borderId="13" xfId="33" applyNumberFormat="1" applyFont="1" applyFill="1" applyBorder="1" applyAlignment="1" applyProtection="1">
      <alignment horizontal="center" vertical="center" wrapText="1"/>
      <protection/>
    </xf>
    <xf numFmtId="0" fontId="6" fillId="0" borderId="12" xfId="33" applyNumberFormat="1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44" fontId="5" fillId="0" borderId="14" xfId="0" applyNumberFormat="1" applyFont="1" applyFill="1" applyBorder="1" applyAlignment="1">
      <alignment horizontal="center"/>
    </xf>
    <xf numFmtId="44" fontId="5" fillId="0" borderId="13" xfId="0" applyNumberFormat="1" applyFont="1" applyFill="1" applyBorder="1" applyAlignment="1">
      <alignment horizontal="center"/>
    </xf>
    <xf numFmtId="44" fontId="5" fillId="0" borderId="12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44" fontId="11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8"/>
  <sheetViews>
    <sheetView view="pageBreakPreview" zoomScale="90" zoomScaleNormal="80" zoomScaleSheetLayoutView="90" zoomScalePageLayoutView="0" workbookViewId="0" topLeftCell="A34">
      <selection activeCell="F62" sqref="F62"/>
    </sheetView>
  </sheetViews>
  <sheetFormatPr defaultColWidth="9.00390625" defaultRowHeight="12.75"/>
  <cols>
    <col min="1" max="1" width="5.50390625" style="96" customWidth="1"/>
    <col min="2" max="2" width="16.50390625" style="97" customWidth="1"/>
    <col min="3" max="3" width="14.00390625" style="98" customWidth="1"/>
    <col min="4" max="4" width="8.00390625" style="98" customWidth="1"/>
    <col min="5" max="5" width="9.125" style="98" customWidth="1"/>
    <col min="6" max="6" width="12.50390625" style="98" customWidth="1"/>
    <col min="7" max="7" width="11.875" style="98" customWidth="1"/>
    <col min="8" max="8" width="11.625" style="98" customWidth="1"/>
    <col min="9" max="10" width="11.375" style="98" customWidth="1"/>
    <col min="11" max="13" width="14.00390625" style="98" customWidth="1"/>
    <col min="14" max="14" width="10.625" style="98" customWidth="1"/>
    <col min="15" max="15" width="8.625" style="98" customWidth="1"/>
    <col min="16" max="16" width="6.375" style="98" customWidth="1"/>
    <col min="17" max="17" width="5.50390625" style="98" customWidth="1"/>
    <col min="18" max="18" width="6.00390625" style="98" customWidth="1"/>
    <col min="19" max="19" width="8.50390625" style="98" customWidth="1"/>
    <col min="20" max="21" width="6.875" style="98" customWidth="1"/>
    <col min="22" max="23" width="7.00390625" style="98" customWidth="1"/>
    <col min="24" max="24" width="8.375" style="211" customWidth="1"/>
    <col min="25" max="29" width="9.125" style="99" customWidth="1"/>
    <col min="30" max="16384" width="9.125" style="98" customWidth="1"/>
  </cols>
  <sheetData>
    <row r="1" spans="14:24" ht="91.5" customHeight="1">
      <c r="N1" s="48"/>
      <c r="O1" s="48"/>
      <c r="P1" s="48"/>
      <c r="Q1" s="260" t="s">
        <v>114</v>
      </c>
      <c r="R1" s="260"/>
      <c r="S1" s="260"/>
      <c r="T1" s="260"/>
      <c r="U1" s="260"/>
      <c r="V1" s="260"/>
      <c r="W1" s="202"/>
      <c r="X1" s="210"/>
    </row>
    <row r="2" spans="14:24" ht="12" customHeight="1">
      <c r="N2" s="48"/>
      <c r="O2" s="48"/>
      <c r="P2" s="48"/>
      <c r="Q2" s="19"/>
      <c r="R2" s="19"/>
      <c r="S2" s="19"/>
      <c r="T2" s="19"/>
      <c r="U2" s="19"/>
      <c r="V2" s="19"/>
      <c r="W2" s="202"/>
      <c r="X2" s="210"/>
    </row>
    <row r="3" spans="2:24" ht="20.25" customHeight="1">
      <c r="B3" s="98"/>
      <c r="C3" s="203"/>
      <c r="D3" s="243" t="s">
        <v>26</v>
      </c>
      <c r="E3" s="243"/>
      <c r="F3" s="243"/>
      <c r="G3" s="243"/>
      <c r="N3" s="243" t="s">
        <v>28</v>
      </c>
      <c r="O3" s="243"/>
      <c r="P3" s="243"/>
      <c r="Q3" s="243"/>
      <c r="R3" s="243"/>
      <c r="U3" s="20"/>
      <c r="V3" s="20"/>
      <c r="W3" s="20"/>
      <c r="X3" s="210"/>
    </row>
    <row r="4" spans="2:24" ht="18.75" customHeight="1">
      <c r="B4" s="98"/>
      <c r="C4" s="204"/>
      <c r="D4" s="241" t="s">
        <v>195</v>
      </c>
      <c r="E4" s="241"/>
      <c r="F4" s="241"/>
      <c r="G4" s="241"/>
      <c r="N4" s="244" t="s">
        <v>184</v>
      </c>
      <c r="O4" s="244"/>
      <c r="P4" s="244"/>
      <c r="Q4" s="244"/>
      <c r="R4" s="244"/>
      <c r="U4" s="20"/>
      <c r="V4" s="20"/>
      <c r="W4" s="20"/>
      <c r="X4" s="210"/>
    </row>
    <row r="5" spans="2:24" ht="18.75" customHeight="1">
      <c r="B5" s="98"/>
      <c r="C5" s="204"/>
      <c r="D5" s="241" t="s">
        <v>196</v>
      </c>
      <c r="E5" s="241"/>
      <c r="F5" s="241"/>
      <c r="G5" s="241"/>
      <c r="N5" s="244"/>
      <c r="O5" s="244"/>
      <c r="P5" s="244"/>
      <c r="Q5" s="244"/>
      <c r="R5" s="244"/>
      <c r="U5" s="20"/>
      <c r="V5" s="20"/>
      <c r="W5" s="20"/>
      <c r="X5" s="210"/>
    </row>
    <row r="6" spans="2:24" ht="18.75" customHeight="1">
      <c r="B6" s="98"/>
      <c r="C6" s="204"/>
      <c r="D6" s="241" t="s">
        <v>196</v>
      </c>
      <c r="E6" s="241"/>
      <c r="F6" s="241"/>
      <c r="G6" s="241"/>
      <c r="N6" s="51" t="s">
        <v>31</v>
      </c>
      <c r="O6" s="51"/>
      <c r="P6" s="60" t="s">
        <v>104</v>
      </c>
      <c r="Q6" s="75"/>
      <c r="R6" s="20"/>
      <c r="U6" s="20"/>
      <c r="V6" s="20"/>
      <c r="W6" s="20"/>
      <c r="X6" s="210"/>
    </row>
    <row r="7" spans="2:24" ht="21" customHeight="1">
      <c r="B7" s="98"/>
      <c r="C7" s="50"/>
      <c r="D7" s="242" t="s">
        <v>115</v>
      </c>
      <c r="E7" s="242"/>
      <c r="F7" s="242"/>
      <c r="G7" s="242"/>
      <c r="N7" s="23"/>
      <c r="O7" s="100" t="s">
        <v>2</v>
      </c>
      <c r="P7" s="73" t="s">
        <v>53</v>
      </c>
      <c r="Q7" s="59"/>
      <c r="R7" s="20"/>
      <c r="U7" s="20"/>
      <c r="V7" s="20"/>
      <c r="W7" s="20"/>
      <c r="X7" s="210"/>
    </row>
    <row r="8" spans="2:24" ht="24" customHeight="1">
      <c r="B8" s="98"/>
      <c r="C8" s="76"/>
      <c r="D8" s="22" t="s">
        <v>197</v>
      </c>
      <c r="E8" s="22"/>
      <c r="F8" s="51"/>
      <c r="G8" s="51"/>
      <c r="N8" s="22" t="s">
        <v>116</v>
      </c>
      <c r="O8" s="22"/>
      <c r="P8" s="22"/>
      <c r="Q8" s="20"/>
      <c r="R8" s="20"/>
      <c r="U8" s="20"/>
      <c r="V8" s="20"/>
      <c r="W8" s="20"/>
      <c r="X8" s="210"/>
    </row>
    <row r="9" spans="3:24" ht="24" customHeight="1">
      <c r="C9" s="101"/>
      <c r="D9" s="101"/>
      <c r="E9" s="101"/>
      <c r="P9" s="19"/>
      <c r="Q9" s="20"/>
      <c r="R9" s="20"/>
      <c r="S9" s="20"/>
      <c r="T9" s="20"/>
      <c r="U9" s="20"/>
      <c r="V9" s="20"/>
      <c r="W9" s="20"/>
      <c r="X9" s="210"/>
    </row>
    <row r="10" spans="1:23" ht="30.75" customHeight="1">
      <c r="A10" s="262" t="s">
        <v>117</v>
      </c>
      <c r="B10" s="262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  <c r="N10" s="262"/>
      <c r="O10" s="262"/>
      <c r="P10" s="262"/>
      <c r="Q10" s="262"/>
      <c r="R10" s="262"/>
      <c r="S10" s="262"/>
      <c r="T10" s="262"/>
      <c r="U10" s="262"/>
      <c r="V10" s="102"/>
      <c r="W10" s="102"/>
    </row>
    <row r="11" spans="1:23" ht="24.75" customHeight="1">
      <c r="A11" s="262" t="s">
        <v>118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  <c r="S11" s="262"/>
      <c r="T11" s="262"/>
      <c r="U11" s="262"/>
      <c r="V11" s="97"/>
      <c r="W11" s="97"/>
    </row>
    <row r="12" spans="1:24" ht="18.75" customHeight="1">
      <c r="A12" s="263" t="s">
        <v>32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</row>
    <row r="13" spans="1:25" ht="52.5" customHeight="1">
      <c r="A13" s="255" t="s">
        <v>0</v>
      </c>
      <c r="B13" s="255" t="s">
        <v>1</v>
      </c>
      <c r="C13" s="255" t="s">
        <v>46</v>
      </c>
      <c r="D13" s="255" t="s">
        <v>85</v>
      </c>
      <c r="E13" s="255"/>
      <c r="F13" s="255"/>
      <c r="G13" s="255"/>
      <c r="H13" s="255"/>
      <c r="I13" s="255"/>
      <c r="J13" s="255"/>
      <c r="K13" s="258" t="s">
        <v>119</v>
      </c>
      <c r="L13" s="258" t="s">
        <v>120</v>
      </c>
      <c r="M13" s="255" t="s">
        <v>121</v>
      </c>
      <c r="N13" s="255" t="s">
        <v>122</v>
      </c>
      <c r="O13" s="255"/>
      <c r="P13" s="255" t="s">
        <v>123</v>
      </c>
      <c r="Q13" s="255"/>
      <c r="R13" s="255"/>
      <c r="S13" s="255"/>
      <c r="T13" s="251" t="s">
        <v>124</v>
      </c>
      <c r="U13" s="251" t="s">
        <v>125</v>
      </c>
      <c r="V13" s="251" t="s">
        <v>126</v>
      </c>
      <c r="W13" s="251" t="s">
        <v>127</v>
      </c>
      <c r="X13" s="252" t="s">
        <v>128</v>
      </c>
      <c r="Y13" s="256"/>
    </row>
    <row r="14" spans="1:25" ht="15.75" customHeight="1">
      <c r="A14" s="255"/>
      <c r="B14" s="255"/>
      <c r="C14" s="257"/>
      <c r="D14" s="255" t="s">
        <v>6</v>
      </c>
      <c r="E14" s="223" t="s">
        <v>33</v>
      </c>
      <c r="F14" s="223"/>
      <c r="G14" s="223"/>
      <c r="H14" s="223"/>
      <c r="I14" s="223"/>
      <c r="J14" s="223"/>
      <c r="K14" s="258"/>
      <c r="L14" s="258"/>
      <c r="M14" s="255"/>
      <c r="N14" s="255" t="s">
        <v>129</v>
      </c>
      <c r="O14" s="255" t="s">
        <v>130</v>
      </c>
      <c r="P14" s="255" t="s">
        <v>131</v>
      </c>
      <c r="Q14" s="255" t="s">
        <v>132</v>
      </c>
      <c r="R14" s="255" t="s">
        <v>133</v>
      </c>
      <c r="S14" s="255" t="s">
        <v>134</v>
      </c>
      <c r="T14" s="251"/>
      <c r="U14" s="251"/>
      <c r="V14" s="251"/>
      <c r="W14" s="251"/>
      <c r="X14" s="253"/>
      <c r="Y14" s="256"/>
    </row>
    <row r="15" spans="1:25" ht="42" customHeight="1">
      <c r="A15" s="255"/>
      <c r="B15" s="255"/>
      <c r="C15" s="257"/>
      <c r="D15" s="255"/>
      <c r="E15" s="258" t="s">
        <v>135</v>
      </c>
      <c r="F15" s="258" t="s">
        <v>10</v>
      </c>
      <c r="G15" s="259" t="s">
        <v>136</v>
      </c>
      <c r="H15" s="261" t="s">
        <v>137</v>
      </c>
      <c r="I15" s="258" t="s">
        <v>138</v>
      </c>
      <c r="J15" s="258"/>
      <c r="K15" s="258"/>
      <c r="L15" s="258"/>
      <c r="M15" s="255"/>
      <c r="N15" s="255"/>
      <c r="O15" s="255"/>
      <c r="P15" s="255"/>
      <c r="Q15" s="255"/>
      <c r="R15" s="255"/>
      <c r="S15" s="255"/>
      <c r="T15" s="251"/>
      <c r="U15" s="251"/>
      <c r="V15" s="251"/>
      <c r="W15" s="251"/>
      <c r="X15" s="253"/>
      <c r="Y15" s="256"/>
    </row>
    <row r="16" spans="1:25" ht="90" customHeight="1">
      <c r="A16" s="255"/>
      <c r="B16" s="255"/>
      <c r="C16" s="257"/>
      <c r="D16" s="255"/>
      <c r="E16" s="258"/>
      <c r="F16" s="258"/>
      <c r="G16" s="259"/>
      <c r="H16" s="261"/>
      <c r="I16" s="103" t="s">
        <v>139</v>
      </c>
      <c r="J16" s="103" t="s">
        <v>187</v>
      </c>
      <c r="K16" s="258"/>
      <c r="L16" s="258"/>
      <c r="M16" s="255"/>
      <c r="N16" s="255"/>
      <c r="O16" s="255"/>
      <c r="P16" s="255"/>
      <c r="Q16" s="255"/>
      <c r="R16" s="255"/>
      <c r="S16" s="255"/>
      <c r="T16" s="251"/>
      <c r="U16" s="251"/>
      <c r="V16" s="251"/>
      <c r="W16" s="251"/>
      <c r="X16" s="254"/>
      <c r="Y16" s="256"/>
    </row>
    <row r="17" spans="1:29" s="97" customFormat="1" ht="15.75" customHeight="1">
      <c r="A17" s="217">
        <v>1</v>
      </c>
      <c r="B17" s="217">
        <v>2</v>
      </c>
      <c r="C17" s="217">
        <v>3</v>
      </c>
      <c r="D17" s="217">
        <v>4</v>
      </c>
      <c r="E17" s="217">
        <v>5</v>
      </c>
      <c r="F17" s="217">
        <v>6</v>
      </c>
      <c r="G17" s="218">
        <v>7</v>
      </c>
      <c r="H17" s="217">
        <v>8</v>
      </c>
      <c r="I17" s="217">
        <v>9</v>
      </c>
      <c r="J17" s="217">
        <v>10</v>
      </c>
      <c r="K17" s="219">
        <v>11</v>
      </c>
      <c r="L17" s="219">
        <v>12</v>
      </c>
      <c r="M17" s="219">
        <v>13</v>
      </c>
      <c r="N17" s="217">
        <v>14</v>
      </c>
      <c r="O17" s="217">
        <v>15</v>
      </c>
      <c r="P17" s="217">
        <v>16</v>
      </c>
      <c r="Q17" s="217">
        <v>17</v>
      </c>
      <c r="R17" s="217">
        <v>18</v>
      </c>
      <c r="S17" s="217">
        <v>19</v>
      </c>
      <c r="T17" s="217">
        <v>20</v>
      </c>
      <c r="U17" s="217">
        <v>21</v>
      </c>
      <c r="V17" s="217">
        <v>22</v>
      </c>
      <c r="W17" s="217">
        <v>23</v>
      </c>
      <c r="X17" s="217">
        <v>24</v>
      </c>
      <c r="Y17" s="104"/>
      <c r="Z17" s="104"/>
      <c r="AA17" s="104"/>
      <c r="AB17" s="104"/>
      <c r="AC17" s="104"/>
    </row>
    <row r="18" spans="1:27" ht="18.75" customHeight="1">
      <c r="A18" s="107" t="s">
        <v>35</v>
      </c>
      <c r="B18" s="27"/>
      <c r="C18" s="240" t="s">
        <v>8</v>
      </c>
      <c r="D18" s="240"/>
      <c r="E18" s="240"/>
      <c r="F18" s="240"/>
      <c r="G18" s="240"/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40"/>
      <c r="W18" s="240"/>
      <c r="X18" s="240"/>
      <c r="Y18" s="109"/>
      <c r="Z18" s="109"/>
      <c r="AA18" s="109"/>
    </row>
    <row r="19" spans="1:27" ht="16.5" customHeight="1">
      <c r="A19" s="240" t="s">
        <v>140</v>
      </c>
      <c r="B19" s="240"/>
      <c r="C19" s="240"/>
      <c r="D19" s="240"/>
      <c r="E19" s="240"/>
      <c r="F19" s="240"/>
      <c r="G19" s="240"/>
      <c r="H19" s="240"/>
      <c r="I19" s="240"/>
      <c r="J19" s="240"/>
      <c r="K19" s="240"/>
      <c r="L19" s="240"/>
      <c r="M19" s="240"/>
      <c r="N19" s="240"/>
      <c r="O19" s="240"/>
      <c r="P19" s="240"/>
      <c r="Q19" s="240"/>
      <c r="R19" s="240"/>
      <c r="S19" s="240"/>
      <c r="T19" s="240"/>
      <c r="U19" s="240"/>
      <c r="V19" s="240"/>
      <c r="W19" s="240"/>
      <c r="X19" s="240"/>
      <c r="Y19" s="110"/>
      <c r="Z19" s="110"/>
      <c r="AA19" s="110"/>
    </row>
    <row r="20" spans="1:27" ht="19.5" customHeight="1">
      <c r="A20" s="111" t="s">
        <v>55</v>
      </c>
      <c r="B20" s="3"/>
      <c r="C20" s="224" t="s">
        <v>141</v>
      </c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110"/>
      <c r="Z20" s="110"/>
      <c r="AA20" s="110"/>
    </row>
    <row r="21" spans="1:27" ht="36">
      <c r="A21" s="45" t="s">
        <v>93</v>
      </c>
      <c r="B21" s="67" t="s">
        <v>92</v>
      </c>
      <c r="C21" s="46">
        <v>1</v>
      </c>
      <c r="D21" s="186">
        <v>192.36</v>
      </c>
      <c r="E21" s="187">
        <f>D21</f>
        <v>192.36</v>
      </c>
      <c r="F21" s="188"/>
      <c r="G21" s="188"/>
      <c r="H21" s="188"/>
      <c r="I21" s="188"/>
      <c r="J21" s="198">
        <v>0</v>
      </c>
      <c r="K21" s="188"/>
      <c r="L21" s="188"/>
      <c r="M21" s="188"/>
      <c r="N21" s="189"/>
      <c r="O21" s="189"/>
      <c r="P21" s="190"/>
      <c r="R21" s="190"/>
      <c r="S21" s="191">
        <f>E21</f>
        <v>192.36</v>
      </c>
      <c r="T21" s="191">
        <f>(S21/X21)*12</f>
        <v>4.978905137828394</v>
      </c>
      <c r="U21" s="190"/>
      <c r="V21" s="192"/>
      <c r="W21" s="192"/>
      <c r="X21" s="212">
        <v>463.62</v>
      </c>
      <c r="Y21" s="113"/>
      <c r="Z21" s="113"/>
      <c r="AA21" s="113"/>
    </row>
    <row r="22" spans="1:27" ht="18" customHeight="1">
      <c r="A22" s="225" t="s">
        <v>57</v>
      </c>
      <c r="B22" s="249"/>
      <c r="C22" s="250"/>
      <c r="D22" s="93">
        <f>D21</f>
        <v>192.36</v>
      </c>
      <c r="E22" s="93">
        <f>E21</f>
        <v>192.36</v>
      </c>
      <c r="F22" s="10"/>
      <c r="G22" s="10"/>
      <c r="H22" s="10"/>
      <c r="I22" s="10"/>
      <c r="J22" s="89">
        <v>0</v>
      </c>
      <c r="K22" s="10"/>
      <c r="L22" s="10"/>
      <c r="M22" s="11"/>
      <c r="N22" s="11"/>
      <c r="O22" s="11"/>
      <c r="P22" s="10"/>
      <c r="Q22" s="142"/>
      <c r="R22" s="10"/>
      <c r="S22" s="71">
        <f>S21</f>
        <v>192.36</v>
      </c>
      <c r="T22" s="209">
        <f>(S22/X22)*12</f>
        <v>4.978905137828394</v>
      </c>
      <c r="U22" s="10"/>
      <c r="V22" s="108"/>
      <c r="W22" s="108"/>
      <c r="X22" s="125">
        <f>X21</f>
        <v>463.62</v>
      </c>
      <c r="Y22" s="104"/>
      <c r="Z22" s="104"/>
      <c r="AA22" s="104"/>
    </row>
    <row r="23" spans="1:27" ht="16.5" customHeight="1">
      <c r="A23" s="111" t="s">
        <v>25</v>
      </c>
      <c r="B23" s="114"/>
      <c r="C23" s="224" t="s">
        <v>37</v>
      </c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109"/>
      <c r="Z23" s="109"/>
      <c r="AA23" s="109"/>
    </row>
    <row r="24" spans="1:27" ht="36.75" customHeight="1">
      <c r="A24" s="2" t="s">
        <v>94</v>
      </c>
      <c r="B24" s="66" t="s">
        <v>185</v>
      </c>
      <c r="C24" s="46">
        <v>9</v>
      </c>
      <c r="D24" s="63">
        <v>38.33</v>
      </c>
      <c r="E24" s="62">
        <f>D24</f>
        <v>38.33</v>
      </c>
      <c r="F24" s="115"/>
      <c r="G24" s="115"/>
      <c r="H24" s="115"/>
      <c r="I24" s="115"/>
      <c r="J24" s="184">
        <v>0</v>
      </c>
      <c r="K24" s="115"/>
      <c r="L24" s="105"/>
      <c r="M24" s="105"/>
      <c r="N24" s="116"/>
      <c r="O24" s="116"/>
      <c r="P24" s="105"/>
      <c r="Q24" s="105"/>
      <c r="R24" s="105"/>
      <c r="S24" s="117">
        <f>E24</f>
        <v>38.33</v>
      </c>
      <c r="T24" s="117">
        <f>(S24/X24)*12</f>
        <v>1.7605450509071425</v>
      </c>
      <c r="U24" s="105"/>
      <c r="V24" s="105"/>
      <c r="W24" s="105"/>
      <c r="X24" s="118">
        <v>261.26</v>
      </c>
      <c r="Y24" s="113"/>
      <c r="Z24" s="113"/>
      <c r="AA24" s="113"/>
    </row>
    <row r="25" spans="1:27" ht="17.25" customHeight="1">
      <c r="A25" s="240" t="s">
        <v>58</v>
      </c>
      <c r="B25" s="240"/>
      <c r="C25" s="240"/>
      <c r="D25" s="124">
        <f>D24</f>
        <v>38.33</v>
      </c>
      <c r="E25" s="124">
        <f>E24</f>
        <v>38.33</v>
      </c>
      <c r="F25" s="108"/>
      <c r="G25" s="108"/>
      <c r="H25" s="108"/>
      <c r="I25" s="108"/>
      <c r="J25" s="185">
        <v>0</v>
      </c>
      <c r="K25" s="108"/>
      <c r="L25" s="108"/>
      <c r="M25" s="108"/>
      <c r="N25" s="123"/>
      <c r="O25" s="123"/>
      <c r="P25" s="108"/>
      <c r="Q25" s="108"/>
      <c r="R25" s="108"/>
      <c r="S25" s="124">
        <f>S24</f>
        <v>38.33</v>
      </c>
      <c r="T25" s="124">
        <f>T24</f>
        <v>1.7605450509071425</v>
      </c>
      <c r="U25" s="108"/>
      <c r="V25" s="108"/>
      <c r="W25" s="108"/>
      <c r="X25" s="125">
        <f>X24</f>
        <v>261.26</v>
      </c>
      <c r="Y25" s="104"/>
      <c r="Z25" s="104"/>
      <c r="AA25" s="104"/>
    </row>
    <row r="26" spans="1:27" ht="12.75">
      <c r="A26" s="111" t="s">
        <v>142</v>
      </c>
      <c r="B26" s="119"/>
      <c r="C26" s="223" t="s">
        <v>38</v>
      </c>
      <c r="D26" s="223"/>
      <c r="E26" s="223"/>
      <c r="F26" s="223"/>
      <c r="G26" s="223"/>
      <c r="H26" s="223"/>
      <c r="I26" s="223"/>
      <c r="J26" s="223"/>
      <c r="K26" s="223"/>
      <c r="L26" s="223"/>
      <c r="M26" s="223"/>
      <c r="N26" s="223"/>
      <c r="O26" s="223"/>
      <c r="P26" s="223"/>
      <c r="Q26" s="223"/>
      <c r="R26" s="223"/>
      <c r="S26" s="223"/>
      <c r="T26" s="223"/>
      <c r="U26" s="223"/>
      <c r="V26" s="223"/>
      <c r="W26" s="223"/>
      <c r="X26" s="223"/>
      <c r="Y26" s="109"/>
      <c r="Z26" s="109"/>
      <c r="AA26" s="109"/>
    </row>
    <row r="27" spans="1:27" ht="12.75">
      <c r="A27" s="120"/>
      <c r="B27" s="105"/>
      <c r="C27" s="116"/>
      <c r="D27" s="116"/>
      <c r="E27" s="105"/>
      <c r="F27" s="115"/>
      <c r="G27" s="115"/>
      <c r="H27" s="115"/>
      <c r="I27" s="115"/>
      <c r="J27" s="115"/>
      <c r="K27" s="115"/>
      <c r="L27" s="105"/>
      <c r="M27" s="105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8"/>
      <c r="Y27" s="109"/>
      <c r="Z27" s="109"/>
      <c r="AA27" s="109"/>
    </row>
    <row r="28" spans="1:27" ht="15.75" customHeight="1">
      <c r="A28" s="240" t="s">
        <v>59</v>
      </c>
      <c r="B28" s="240"/>
      <c r="C28" s="240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16"/>
      <c r="O28" s="116"/>
      <c r="P28" s="105"/>
      <c r="Q28" s="105"/>
      <c r="R28" s="105"/>
      <c r="S28" s="105"/>
      <c r="T28" s="105"/>
      <c r="U28" s="105"/>
      <c r="V28" s="105"/>
      <c r="W28" s="105"/>
      <c r="X28" s="118"/>
      <c r="Y28" s="113"/>
      <c r="Z28" s="113"/>
      <c r="AA28" s="113"/>
    </row>
    <row r="29" spans="1:27" ht="12.75">
      <c r="A29" s="111" t="s">
        <v>60</v>
      </c>
      <c r="B29" s="119"/>
      <c r="C29" s="223" t="s">
        <v>91</v>
      </c>
      <c r="D29" s="223"/>
      <c r="E29" s="223"/>
      <c r="F29" s="223"/>
      <c r="G29" s="223"/>
      <c r="H29" s="223"/>
      <c r="I29" s="223"/>
      <c r="J29" s="223"/>
      <c r="K29" s="223"/>
      <c r="L29" s="223"/>
      <c r="M29" s="223"/>
      <c r="N29" s="223"/>
      <c r="O29" s="223"/>
      <c r="P29" s="223"/>
      <c r="Q29" s="223"/>
      <c r="R29" s="223"/>
      <c r="S29" s="223"/>
      <c r="T29" s="223"/>
      <c r="U29" s="223"/>
      <c r="V29" s="223"/>
      <c r="W29" s="223"/>
      <c r="X29" s="223"/>
      <c r="Y29" s="113"/>
      <c r="Z29" s="113"/>
      <c r="AA29" s="113"/>
    </row>
    <row r="30" spans="1:27" ht="12.75">
      <c r="A30" s="45" t="s">
        <v>186</v>
      </c>
      <c r="B30" s="5" t="s">
        <v>108</v>
      </c>
      <c r="C30" s="5">
        <v>1</v>
      </c>
      <c r="D30" s="64">
        <v>160</v>
      </c>
      <c r="E30" s="88">
        <v>0</v>
      </c>
      <c r="F30" s="88"/>
      <c r="G30" s="88"/>
      <c r="H30" s="88"/>
      <c r="I30" s="88"/>
      <c r="J30" s="184">
        <v>160</v>
      </c>
      <c r="K30" s="115"/>
      <c r="L30" s="105"/>
      <c r="M30" s="105"/>
      <c r="N30" s="115"/>
      <c r="O30" s="116"/>
      <c r="P30" s="105"/>
      <c r="Q30" s="105"/>
      <c r="R30" s="105"/>
      <c r="S30" s="117">
        <f>J30</f>
        <v>160</v>
      </c>
      <c r="T30" s="117">
        <f>(S30/X30)*12</f>
        <v>2.3661930172658145</v>
      </c>
      <c r="U30" s="105"/>
      <c r="V30" s="105"/>
      <c r="W30" s="105"/>
      <c r="X30" s="118">
        <v>811.43</v>
      </c>
      <c r="Y30" s="113"/>
      <c r="Z30" s="113"/>
      <c r="AA30" s="113"/>
    </row>
    <row r="31" spans="1:27" ht="24">
      <c r="A31" s="45" t="s">
        <v>109</v>
      </c>
      <c r="B31" s="81" t="s">
        <v>110</v>
      </c>
      <c r="C31" s="35"/>
      <c r="D31" s="64">
        <v>815.26</v>
      </c>
      <c r="E31" s="88">
        <v>788.61</v>
      </c>
      <c r="F31" s="29"/>
      <c r="G31" s="29"/>
      <c r="H31" s="29"/>
      <c r="I31" s="88"/>
      <c r="J31" s="184">
        <v>26.65</v>
      </c>
      <c r="K31" s="115"/>
      <c r="L31" s="105"/>
      <c r="M31" s="105"/>
      <c r="N31" s="115"/>
      <c r="O31" s="116"/>
      <c r="P31" s="105"/>
      <c r="Q31" s="105"/>
      <c r="R31" s="105"/>
      <c r="S31" s="117">
        <f>D31</f>
        <v>815.26</v>
      </c>
      <c r="T31" s="117"/>
      <c r="U31" s="105"/>
      <c r="V31" s="105"/>
      <c r="W31" s="105"/>
      <c r="X31" s="118"/>
      <c r="Y31" s="113"/>
      <c r="Z31" s="113"/>
      <c r="AA31" s="113"/>
    </row>
    <row r="32" spans="1:27" ht="15" customHeight="1">
      <c r="A32" s="240" t="s">
        <v>62</v>
      </c>
      <c r="B32" s="240"/>
      <c r="C32" s="240"/>
      <c r="D32" s="185">
        <f>D30+D31</f>
        <v>975.26</v>
      </c>
      <c r="E32" s="185">
        <f>E30+E31</f>
        <v>788.61</v>
      </c>
      <c r="F32" s="108"/>
      <c r="G32" s="108"/>
      <c r="H32" s="108"/>
      <c r="I32" s="108"/>
      <c r="J32" s="185">
        <f>J30+J31</f>
        <v>186.65</v>
      </c>
      <c r="K32" s="105"/>
      <c r="L32" s="105"/>
      <c r="M32" s="105"/>
      <c r="N32" s="116"/>
      <c r="O32" s="116"/>
      <c r="P32" s="105"/>
      <c r="Q32" s="105"/>
      <c r="R32" s="105"/>
      <c r="S32" s="124">
        <f>D32</f>
        <v>975.26</v>
      </c>
      <c r="T32" s="124">
        <f>T30</f>
        <v>2.3661930172658145</v>
      </c>
      <c r="U32" s="105"/>
      <c r="V32" s="121"/>
      <c r="W32" s="108"/>
      <c r="X32" s="125">
        <f>X30</f>
        <v>811.43</v>
      </c>
      <c r="Y32" s="109"/>
      <c r="Z32" s="109"/>
      <c r="AA32" s="109"/>
    </row>
    <row r="33" spans="1:27" ht="15.75" customHeight="1">
      <c r="A33" s="111" t="s">
        <v>78</v>
      </c>
      <c r="B33" s="223" t="s">
        <v>143</v>
      </c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  <c r="X33" s="223"/>
      <c r="Y33" s="104"/>
      <c r="Z33" s="104"/>
      <c r="AA33" s="104"/>
    </row>
    <row r="34" spans="1:27" ht="12.75">
      <c r="A34" s="122"/>
      <c r="B34" s="114"/>
      <c r="C34" s="108"/>
      <c r="D34" s="108"/>
      <c r="E34" s="105"/>
      <c r="F34" s="115"/>
      <c r="G34" s="115"/>
      <c r="H34" s="115"/>
      <c r="I34" s="115"/>
      <c r="J34" s="115"/>
      <c r="K34" s="115"/>
      <c r="L34" s="105"/>
      <c r="M34" s="105"/>
      <c r="N34" s="123"/>
      <c r="O34" s="123"/>
      <c r="P34" s="123"/>
      <c r="Q34" s="108"/>
      <c r="R34" s="108"/>
      <c r="S34" s="108"/>
      <c r="T34" s="108"/>
      <c r="U34" s="108"/>
      <c r="V34" s="108"/>
      <c r="W34" s="108"/>
      <c r="X34" s="125"/>
      <c r="Y34" s="109"/>
      <c r="Z34" s="109"/>
      <c r="AA34" s="109"/>
    </row>
    <row r="35" spans="1:27" ht="15.75" customHeight="1">
      <c r="A35" s="240" t="s">
        <v>63</v>
      </c>
      <c r="B35" s="223"/>
      <c r="C35" s="223"/>
      <c r="D35" s="116"/>
      <c r="E35" s="105"/>
      <c r="F35" s="105"/>
      <c r="G35" s="105"/>
      <c r="H35" s="105"/>
      <c r="I35" s="105"/>
      <c r="J35" s="105"/>
      <c r="K35" s="105"/>
      <c r="L35" s="105"/>
      <c r="M35" s="105"/>
      <c r="N35" s="116"/>
      <c r="O35" s="116"/>
      <c r="P35" s="116"/>
      <c r="Q35" s="105"/>
      <c r="R35" s="105"/>
      <c r="S35" s="105"/>
      <c r="T35" s="105"/>
      <c r="U35" s="105"/>
      <c r="V35" s="105"/>
      <c r="W35" s="108"/>
      <c r="X35" s="125"/>
      <c r="Y35" s="113"/>
      <c r="Z35" s="113"/>
      <c r="AA35" s="113"/>
    </row>
    <row r="36" spans="1:27" ht="12.75">
      <c r="A36" s="111" t="s">
        <v>61</v>
      </c>
      <c r="B36" s="223" t="s">
        <v>77</v>
      </c>
      <c r="C36" s="223"/>
      <c r="D36" s="223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  <c r="R36" s="223"/>
      <c r="S36" s="223"/>
      <c r="T36" s="223"/>
      <c r="U36" s="223"/>
      <c r="V36" s="223"/>
      <c r="W36" s="223"/>
      <c r="X36" s="223"/>
      <c r="Y36" s="113"/>
      <c r="Z36" s="113"/>
      <c r="AA36" s="113"/>
    </row>
    <row r="37" spans="1:27" ht="12.75">
      <c r="A37" s="122"/>
      <c r="B37" s="114"/>
      <c r="C37" s="108"/>
      <c r="D37" s="108"/>
      <c r="E37" s="105"/>
      <c r="F37" s="115"/>
      <c r="G37" s="115"/>
      <c r="H37" s="115"/>
      <c r="I37" s="115"/>
      <c r="J37" s="115"/>
      <c r="K37" s="115"/>
      <c r="L37" s="105"/>
      <c r="M37" s="105"/>
      <c r="N37" s="123"/>
      <c r="O37" s="123"/>
      <c r="P37" s="108"/>
      <c r="Q37" s="108"/>
      <c r="R37" s="108"/>
      <c r="S37" s="108"/>
      <c r="T37" s="108"/>
      <c r="U37" s="108"/>
      <c r="V37" s="108"/>
      <c r="W37" s="123"/>
      <c r="X37" s="125"/>
      <c r="Y37" s="113"/>
      <c r="Z37" s="113"/>
      <c r="AA37" s="113"/>
    </row>
    <row r="38" spans="1:27" ht="17.25" customHeight="1">
      <c r="A38" s="240" t="s">
        <v>64</v>
      </c>
      <c r="B38" s="240"/>
      <c r="C38" s="240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16"/>
      <c r="O38" s="116"/>
      <c r="P38" s="105"/>
      <c r="Q38" s="105"/>
      <c r="R38" s="105"/>
      <c r="S38" s="105"/>
      <c r="T38" s="105"/>
      <c r="U38" s="105"/>
      <c r="V38" s="108"/>
      <c r="W38" s="108"/>
      <c r="X38" s="125"/>
      <c r="Y38" s="113"/>
      <c r="Z38" s="113"/>
      <c r="AA38" s="113"/>
    </row>
    <row r="39" spans="1:24" ht="15" customHeight="1">
      <c r="A39" s="111" t="s">
        <v>144</v>
      </c>
      <c r="B39" s="119"/>
      <c r="C39" s="224" t="s">
        <v>39</v>
      </c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4"/>
      <c r="Q39" s="224"/>
      <c r="R39" s="224"/>
      <c r="S39" s="224"/>
      <c r="T39" s="224"/>
      <c r="U39" s="224"/>
      <c r="V39" s="224"/>
      <c r="W39" s="224"/>
      <c r="X39" s="224"/>
    </row>
    <row r="40" spans="1:27" ht="12.75">
      <c r="A40" s="122"/>
      <c r="B40" s="114"/>
      <c r="C40" s="108"/>
      <c r="D40" s="108"/>
      <c r="E40" s="105"/>
      <c r="F40" s="115"/>
      <c r="G40" s="115"/>
      <c r="H40" s="115"/>
      <c r="I40" s="115"/>
      <c r="J40" s="115"/>
      <c r="K40" s="115"/>
      <c r="L40" s="105"/>
      <c r="M40" s="105"/>
      <c r="N40" s="123"/>
      <c r="O40" s="123"/>
      <c r="P40" s="123"/>
      <c r="Q40" s="108"/>
      <c r="R40" s="108"/>
      <c r="S40" s="108"/>
      <c r="T40" s="108"/>
      <c r="U40" s="108"/>
      <c r="V40" s="108"/>
      <c r="W40" s="108"/>
      <c r="X40" s="125"/>
      <c r="Y40" s="113"/>
      <c r="Z40" s="113"/>
      <c r="AA40" s="113"/>
    </row>
    <row r="41" spans="1:27" ht="14.25" customHeight="1">
      <c r="A41" s="240" t="s">
        <v>80</v>
      </c>
      <c r="B41" s="223"/>
      <c r="C41" s="223"/>
      <c r="D41" s="116"/>
      <c r="E41" s="105"/>
      <c r="F41" s="105"/>
      <c r="G41" s="105"/>
      <c r="H41" s="105"/>
      <c r="I41" s="105"/>
      <c r="J41" s="105"/>
      <c r="K41" s="105"/>
      <c r="L41" s="105"/>
      <c r="M41" s="105"/>
      <c r="N41" s="116"/>
      <c r="O41" s="116"/>
      <c r="P41" s="116"/>
      <c r="Q41" s="105"/>
      <c r="R41" s="105"/>
      <c r="S41" s="105"/>
      <c r="T41" s="105"/>
      <c r="U41" s="105"/>
      <c r="V41" s="105"/>
      <c r="W41" s="108"/>
      <c r="X41" s="125"/>
      <c r="Y41" s="104"/>
      <c r="Z41" s="104"/>
      <c r="AA41" s="104"/>
    </row>
    <row r="42" spans="1:27" ht="21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18"/>
      <c r="Y42" s="104"/>
      <c r="Z42" s="104"/>
      <c r="AA42" s="104"/>
    </row>
    <row r="43" spans="1:24" ht="12.75">
      <c r="A43" s="122" t="s">
        <v>145</v>
      </c>
      <c r="B43" s="114"/>
      <c r="C43" s="223" t="s">
        <v>41</v>
      </c>
      <c r="D43" s="223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223"/>
      <c r="P43" s="223"/>
      <c r="Q43" s="223"/>
      <c r="R43" s="223"/>
      <c r="S43" s="223"/>
      <c r="T43" s="223"/>
      <c r="U43" s="223"/>
      <c r="V43" s="223"/>
      <c r="W43" s="223"/>
      <c r="X43" s="223"/>
    </row>
    <row r="44" spans="1:27" ht="12.75">
      <c r="A44" s="122"/>
      <c r="B44" s="114"/>
      <c r="C44" s="108"/>
      <c r="D44" s="108"/>
      <c r="E44" s="105"/>
      <c r="F44" s="115"/>
      <c r="G44" s="115"/>
      <c r="H44" s="115"/>
      <c r="I44" s="115"/>
      <c r="J44" s="115"/>
      <c r="K44" s="115"/>
      <c r="L44" s="105"/>
      <c r="M44" s="105"/>
      <c r="N44" s="115"/>
      <c r="O44" s="115"/>
      <c r="P44" s="108"/>
      <c r="Q44" s="108"/>
      <c r="R44" s="108"/>
      <c r="S44" s="108"/>
      <c r="T44" s="108"/>
      <c r="U44" s="108"/>
      <c r="V44" s="108"/>
      <c r="W44" s="108"/>
      <c r="X44" s="125"/>
      <c r="Y44" s="113"/>
      <c r="Z44" s="113"/>
      <c r="AA44" s="113"/>
    </row>
    <row r="45" spans="1:27" ht="15.75" customHeight="1">
      <c r="A45" s="240" t="s">
        <v>82</v>
      </c>
      <c r="B45" s="240"/>
      <c r="C45" s="240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16"/>
      <c r="O45" s="116"/>
      <c r="P45" s="105"/>
      <c r="Q45" s="105"/>
      <c r="R45" s="105"/>
      <c r="S45" s="105"/>
      <c r="T45" s="105"/>
      <c r="U45" s="105"/>
      <c r="V45" s="116"/>
      <c r="W45" s="116"/>
      <c r="X45" s="118"/>
      <c r="Y45" s="104"/>
      <c r="Z45" s="104"/>
      <c r="AA45" s="104"/>
    </row>
    <row r="46" spans="1:27" ht="12.75">
      <c r="A46" s="240" t="s">
        <v>44</v>
      </c>
      <c r="B46" s="240"/>
      <c r="C46" s="240"/>
      <c r="D46" s="124">
        <f>D22+D25+D32</f>
        <v>1205.95</v>
      </c>
      <c r="E46" s="124">
        <f>E22+E25+E32</f>
        <v>1019.3</v>
      </c>
      <c r="F46" s="124"/>
      <c r="G46" s="124"/>
      <c r="H46" s="124"/>
      <c r="I46" s="124"/>
      <c r="J46" s="185">
        <f>J32+J25+J22</f>
        <v>186.65</v>
      </c>
      <c r="K46" s="124"/>
      <c r="L46" s="124"/>
      <c r="M46" s="124"/>
      <c r="N46" s="124"/>
      <c r="O46" s="124"/>
      <c r="P46" s="124"/>
      <c r="Q46" s="124"/>
      <c r="R46" s="124"/>
      <c r="S46" s="124">
        <f>D46</f>
        <v>1205.95</v>
      </c>
      <c r="T46" s="125">
        <f>(S46/X46)*12</f>
        <v>9.419583287227187</v>
      </c>
      <c r="U46" s="108"/>
      <c r="V46" s="123"/>
      <c r="W46" s="105"/>
      <c r="X46" s="124">
        <f>X22+X25+X32</f>
        <v>1536.31</v>
      </c>
      <c r="Y46" s="113"/>
      <c r="Z46" s="113"/>
      <c r="AA46" s="113"/>
    </row>
    <row r="47" spans="1:27" ht="15.75" customHeight="1">
      <c r="A47" s="126" t="s">
        <v>42</v>
      </c>
      <c r="B47" s="127"/>
      <c r="C47" s="229" t="s">
        <v>9</v>
      </c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1"/>
      <c r="Y47" s="113"/>
      <c r="Z47" s="113"/>
      <c r="AA47" s="113"/>
    </row>
    <row r="48" spans="1:27" ht="16.5" customHeight="1">
      <c r="A48" s="231" t="s">
        <v>146</v>
      </c>
      <c r="B48" s="232"/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3"/>
      <c r="Y48" s="104"/>
      <c r="Z48" s="104"/>
      <c r="AA48" s="104"/>
    </row>
    <row r="49" spans="1:27" ht="17.25" customHeight="1">
      <c r="A49" s="122" t="s">
        <v>66</v>
      </c>
      <c r="B49" s="128"/>
      <c r="C49" s="237" t="s">
        <v>147</v>
      </c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238"/>
      <c r="R49" s="238"/>
      <c r="S49" s="238"/>
      <c r="T49" s="238"/>
      <c r="U49" s="238"/>
      <c r="V49" s="238"/>
      <c r="W49" s="238"/>
      <c r="X49" s="239"/>
      <c r="Y49" s="104"/>
      <c r="Z49" s="104"/>
      <c r="AA49" s="104"/>
    </row>
    <row r="50" spans="1:27" ht="12.75">
      <c r="A50" s="222" t="s">
        <v>67</v>
      </c>
      <c r="B50" s="222"/>
      <c r="C50" s="222"/>
      <c r="D50" s="123"/>
      <c r="E50" s="129"/>
      <c r="F50" s="130"/>
      <c r="G50" s="130"/>
      <c r="H50" s="130"/>
      <c r="I50" s="130"/>
      <c r="J50" s="130"/>
      <c r="K50" s="131"/>
      <c r="L50" s="131"/>
      <c r="M50" s="131"/>
      <c r="N50" s="131"/>
      <c r="O50" s="123"/>
      <c r="P50" s="123"/>
      <c r="Q50" s="123"/>
      <c r="R50" s="123"/>
      <c r="S50" s="129"/>
      <c r="T50" s="108"/>
      <c r="U50" s="123"/>
      <c r="V50" s="123"/>
      <c r="W50" s="116"/>
      <c r="X50" s="118"/>
      <c r="Y50" s="113"/>
      <c r="Z50" s="113"/>
      <c r="AA50" s="113"/>
    </row>
    <row r="51" spans="1:27" ht="14.25" customHeight="1">
      <c r="A51" s="122" t="s">
        <v>148</v>
      </c>
      <c r="B51" s="237" t="s">
        <v>37</v>
      </c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238"/>
      <c r="R51" s="238"/>
      <c r="S51" s="238"/>
      <c r="T51" s="238"/>
      <c r="U51" s="238"/>
      <c r="V51" s="238"/>
      <c r="W51" s="238"/>
      <c r="X51" s="239"/>
      <c r="Y51" s="104"/>
      <c r="Z51" s="104"/>
      <c r="AA51" s="104"/>
    </row>
    <row r="52" spans="1:24" ht="12.75">
      <c r="A52" s="231" t="s">
        <v>149</v>
      </c>
      <c r="B52" s="232"/>
      <c r="C52" s="233"/>
      <c r="D52" s="132"/>
      <c r="E52" s="105"/>
      <c r="F52" s="105"/>
      <c r="G52" s="105"/>
      <c r="H52" s="105"/>
      <c r="I52" s="105"/>
      <c r="J52" s="105"/>
      <c r="K52" s="105"/>
      <c r="L52" s="105"/>
      <c r="M52" s="105"/>
      <c r="N52" s="116"/>
      <c r="O52" s="116"/>
      <c r="P52" s="116"/>
      <c r="Q52" s="105"/>
      <c r="R52" s="105"/>
      <c r="S52" s="105"/>
      <c r="T52" s="108"/>
      <c r="U52" s="108"/>
      <c r="V52" s="108"/>
      <c r="W52" s="108"/>
      <c r="X52" s="125"/>
    </row>
    <row r="53" spans="1:24" ht="12.75">
      <c r="A53" s="133" t="s">
        <v>150</v>
      </c>
      <c r="B53" s="247" t="s">
        <v>143</v>
      </c>
      <c r="C53" s="248"/>
      <c r="D53" s="248"/>
      <c r="E53" s="248"/>
      <c r="F53" s="248"/>
      <c r="G53" s="248"/>
      <c r="H53" s="248"/>
      <c r="I53" s="248"/>
      <c r="J53" s="248"/>
      <c r="K53" s="248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48"/>
      <c r="W53" s="248"/>
      <c r="X53" s="230"/>
    </row>
    <row r="54" spans="1:24" ht="11.25" customHeight="1">
      <c r="A54" s="122"/>
      <c r="B54" s="114"/>
      <c r="C54" s="105"/>
      <c r="D54" s="105"/>
      <c r="E54" s="105"/>
      <c r="F54" s="115"/>
      <c r="G54" s="115"/>
      <c r="H54" s="115"/>
      <c r="I54" s="115"/>
      <c r="J54" s="115"/>
      <c r="K54" s="115"/>
      <c r="L54" s="105"/>
      <c r="M54" s="105"/>
      <c r="N54" s="116"/>
      <c r="O54" s="116"/>
      <c r="P54" s="116"/>
      <c r="Q54" s="105"/>
      <c r="R54" s="105"/>
      <c r="S54" s="105"/>
      <c r="T54" s="108"/>
      <c r="U54" s="108"/>
      <c r="V54" s="108"/>
      <c r="W54" s="121"/>
      <c r="X54" s="118"/>
    </row>
    <row r="55" spans="1:24" ht="10.5" customHeight="1">
      <c r="A55" s="240" t="s">
        <v>151</v>
      </c>
      <c r="B55" s="240"/>
      <c r="C55" s="240"/>
      <c r="D55" s="116"/>
      <c r="E55" s="105"/>
      <c r="F55" s="105"/>
      <c r="G55" s="105"/>
      <c r="H55" s="105"/>
      <c r="I55" s="105"/>
      <c r="J55" s="105"/>
      <c r="K55" s="105"/>
      <c r="L55" s="105"/>
      <c r="M55" s="105"/>
      <c r="N55" s="116"/>
      <c r="O55" s="116"/>
      <c r="P55" s="116"/>
      <c r="Q55" s="105"/>
      <c r="R55" s="105"/>
      <c r="S55" s="105"/>
      <c r="T55" s="108"/>
      <c r="U55" s="108"/>
      <c r="V55" s="108"/>
      <c r="W55" s="121"/>
      <c r="X55" s="118"/>
    </row>
    <row r="56" spans="1:27" ht="17.25" customHeight="1">
      <c r="A56" s="111" t="s">
        <v>70</v>
      </c>
      <c r="B56" s="226" t="s">
        <v>77</v>
      </c>
      <c r="C56" s="227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/>
      <c r="T56" s="227"/>
      <c r="U56" s="227"/>
      <c r="V56" s="227"/>
      <c r="W56" s="227"/>
      <c r="X56" s="228"/>
      <c r="Y56" s="104"/>
      <c r="Z56" s="104"/>
      <c r="AA56" s="104"/>
    </row>
    <row r="57" spans="1:27" ht="17.25" customHeight="1">
      <c r="A57" s="106"/>
      <c r="B57" s="134"/>
      <c r="C57" s="134"/>
      <c r="D57" s="134"/>
      <c r="E57" s="105"/>
      <c r="F57" s="115"/>
      <c r="G57" s="115"/>
      <c r="H57" s="115"/>
      <c r="I57" s="115"/>
      <c r="J57" s="115"/>
      <c r="K57" s="115"/>
      <c r="L57" s="105"/>
      <c r="M57" s="105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213"/>
      <c r="Y57" s="104"/>
      <c r="Z57" s="104"/>
      <c r="AA57" s="104"/>
    </row>
    <row r="58" spans="1:24" ht="12.75">
      <c r="A58" s="231" t="s">
        <v>74</v>
      </c>
      <c r="B58" s="232"/>
      <c r="C58" s="233"/>
      <c r="D58" s="116"/>
      <c r="E58" s="105"/>
      <c r="F58" s="105"/>
      <c r="G58" s="105"/>
      <c r="H58" s="105"/>
      <c r="I58" s="105"/>
      <c r="J58" s="105"/>
      <c r="K58" s="105"/>
      <c r="L58" s="105"/>
      <c r="M58" s="105"/>
      <c r="N58" s="116"/>
      <c r="O58" s="116"/>
      <c r="P58" s="116"/>
      <c r="Q58" s="105"/>
      <c r="R58" s="105"/>
      <c r="S58" s="105"/>
      <c r="T58" s="108"/>
      <c r="U58" s="108"/>
      <c r="V58" s="108"/>
      <c r="W58" s="121"/>
      <c r="X58" s="118"/>
    </row>
    <row r="59" spans="1:24" ht="12.75">
      <c r="A59" s="135" t="s">
        <v>71</v>
      </c>
      <c r="B59" s="247" t="s">
        <v>39</v>
      </c>
      <c r="C59" s="248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48"/>
      <c r="W59" s="248"/>
      <c r="X59" s="230"/>
    </row>
    <row r="60" spans="1:24" ht="73.5" customHeight="1">
      <c r="A60" s="135" t="s">
        <v>102</v>
      </c>
      <c r="B60" s="66" t="s">
        <v>188</v>
      </c>
      <c r="C60" s="120">
        <v>1</v>
      </c>
      <c r="D60" s="136">
        <v>732.58</v>
      </c>
      <c r="E60" s="137">
        <f>D60</f>
        <v>732.58</v>
      </c>
      <c r="F60" s="112"/>
      <c r="G60" s="112"/>
      <c r="H60" s="112"/>
      <c r="I60" s="112"/>
      <c r="J60" s="197">
        <v>0</v>
      </c>
      <c r="K60" s="112"/>
      <c r="L60" s="112"/>
      <c r="M60" s="112"/>
      <c r="N60" s="112"/>
      <c r="O60" s="112"/>
      <c r="P60" s="112"/>
      <c r="Q60" s="112"/>
      <c r="R60" s="112"/>
      <c r="S60" s="138">
        <f>E60</f>
        <v>732.58</v>
      </c>
      <c r="T60" s="138">
        <f>(S60/X60)*12</f>
        <v>9.487944395277054</v>
      </c>
      <c r="U60" s="112"/>
      <c r="V60" s="112"/>
      <c r="W60" s="112"/>
      <c r="X60" s="139">
        <v>926.54</v>
      </c>
    </row>
    <row r="61" spans="1:24" ht="37.5" customHeight="1">
      <c r="A61" s="84" t="s">
        <v>111</v>
      </c>
      <c r="B61" s="87" t="s">
        <v>181</v>
      </c>
      <c r="C61" s="85">
        <v>3</v>
      </c>
      <c r="D61" s="63">
        <v>320.32</v>
      </c>
      <c r="E61" s="62">
        <v>0</v>
      </c>
      <c r="F61" s="82"/>
      <c r="G61" s="82"/>
      <c r="H61" s="82"/>
      <c r="I61" s="82"/>
      <c r="J61" s="82">
        <f>320.32</f>
        <v>320.32</v>
      </c>
      <c r="K61" s="65"/>
      <c r="L61" s="65"/>
      <c r="M61" s="65"/>
      <c r="N61" s="28"/>
      <c r="O61" s="28"/>
      <c r="P61" s="28"/>
      <c r="Q61" s="47"/>
      <c r="R61" s="28"/>
      <c r="S61" s="186">
        <f>D61</f>
        <v>320.32</v>
      </c>
      <c r="T61" s="186">
        <f>(S61/X61)*12</f>
        <v>51.901701323251416</v>
      </c>
      <c r="U61" s="86"/>
      <c r="V61" s="112"/>
      <c r="W61" s="193"/>
      <c r="X61" s="214">
        <v>74.06</v>
      </c>
    </row>
    <row r="62" spans="1:24" ht="16.5" customHeight="1">
      <c r="A62" s="231" t="s">
        <v>152</v>
      </c>
      <c r="B62" s="232"/>
      <c r="C62" s="233"/>
      <c r="D62" s="194">
        <f>D60+D61</f>
        <v>1052.9</v>
      </c>
      <c r="E62" s="124">
        <f>E60</f>
        <v>732.58</v>
      </c>
      <c r="F62" s="95"/>
      <c r="G62" s="95"/>
      <c r="H62" s="95"/>
      <c r="I62" s="95"/>
      <c r="J62" s="90">
        <f>J60+J61</f>
        <v>320.32</v>
      </c>
      <c r="K62" s="195"/>
      <c r="L62" s="108"/>
      <c r="M62" s="108"/>
      <c r="N62" s="123"/>
      <c r="O62" s="123"/>
      <c r="P62" s="123"/>
      <c r="Q62" s="108"/>
      <c r="R62" s="108"/>
      <c r="S62" s="124">
        <f>D62</f>
        <v>1052.9</v>
      </c>
      <c r="T62" s="124">
        <f>(S62/X62)*12</f>
        <v>12.627223665800521</v>
      </c>
      <c r="U62" s="108"/>
      <c r="V62" s="108"/>
      <c r="W62" s="196"/>
      <c r="X62" s="215">
        <f>X60+X61</f>
        <v>1000.5999999999999</v>
      </c>
    </row>
    <row r="63" spans="1:24" ht="0.75" customHeight="1">
      <c r="A63" s="121"/>
      <c r="B63" s="121"/>
      <c r="C63" s="121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18"/>
    </row>
    <row r="64" spans="1:24" ht="15" customHeight="1">
      <c r="A64" s="119" t="s">
        <v>75</v>
      </c>
      <c r="B64" s="247" t="s">
        <v>41</v>
      </c>
      <c r="C64" s="248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30"/>
    </row>
    <row r="65" spans="1:24" ht="15" customHeight="1">
      <c r="A65" s="105"/>
      <c r="B65" s="121"/>
      <c r="C65" s="121"/>
      <c r="D65" s="140"/>
      <c r="E65" s="105"/>
      <c r="F65" s="115"/>
      <c r="G65" s="115"/>
      <c r="H65" s="115"/>
      <c r="I65" s="115"/>
      <c r="J65" s="115"/>
      <c r="K65" s="115"/>
      <c r="L65" s="105"/>
      <c r="M65" s="105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216"/>
    </row>
    <row r="66" spans="1:24" ht="15" customHeight="1">
      <c r="A66" s="231" t="s">
        <v>76</v>
      </c>
      <c r="B66" s="232"/>
      <c r="C66" s="233"/>
      <c r="D66" s="140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216"/>
    </row>
    <row r="67" spans="1:24" ht="12.75">
      <c r="A67" s="231" t="s">
        <v>45</v>
      </c>
      <c r="B67" s="232"/>
      <c r="C67" s="233"/>
      <c r="D67" s="124">
        <f>D62</f>
        <v>1052.9</v>
      </c>
      <c r="E67" s="124">
        <f>E62</f>
        <v>732.58</v>
      </c>
      <c r="F67" s="108"/>
      <c r="G67" s="108"/>
      <c r="H67" s="108"/>
      <c r="I67" s="108"/>
      <c r="J67" s="185">
        <f>J62</f>
        <v>320.32</v>
      </c>
      <c r="K67" s="108"/>
      <c r="L67" s="108"/>
      <c r="M67" s="108"/>
      <c r="N67" s="108"/>
      <c r="O67" s="108"/>
      <c r="P67" s="108"/>
      <c r="Q67" s="108"/>
      <c r="R67" s="108"/>
      <c r="S67" s="124">
        <f>D67</f>
        <v>1052.9</v>
      </c>
      <c r="T67" s="124">
        <f>T62</f>
        <v>12.627223665800521</v>
      </c>
      <c r="U67" s="121"/>
      <c r="V67" s="121"/>
      <c r="W67" s="121"/>
      <c r="X67" s="118"/>
    </row>
    <row r="68" spans="1:24" ht="12.75">
      <c r="A68" s="234" t="s">
        <v>153</v>
      </c>
      <c r="B68" s="235"/>
      <c r="C68" s="236"/>
      <c r="D68" s="124">
        <f>D46+D67</f>
        <v>2258.8500000000004</v>
      </c>
      <c r="E68" s="124">
        <f>E46+E67</f>
        <v>1751.88</v>
      </c>
      <c r="F68" s="115"/>
      <c r="G68" s="115"/>
      <c r="H68" s="115"/>
      <c r="I68" s="115"/>
      <c r="J68" s="199">
        <f>J67+J46</f>
        <v>506.97</v>
      </c>
      <c r="K68" s="115"/>
      <c r="L68" s="108"/>
      <c r="M68" s="108"/>
      <c r="N68" s="123"/>
      <c r="O68" s="123"/>
      <c r="P68" s="123"/>
      <c r="Q68" s="108"/>
      <c r="R68" s="108"/>
      <c r="S68" s="124">
        <f>D68</f>
        <v>2258.8500000000004</v>
      </c>
      <c r="T68" s="124">
        <f>(S68/X68)*12</f>
        <v>10.684730636877148</v>
      </c>
      <c r="U68" s="121"/>
      <c r="V68" s="121"/>
      <c r="W68" s="121"/>
      <c r="X68" s="124">
        <f>X46+X62</f>
        <v>2536.91</v>
      </c>
    </row>
    <row r="69" spans="1:23" ht="12.75">
      <c r="A69" s="98"/>
      <c r="B69" s="104" t="s">
        <v>154</v>
      </c>
      <c r="C69" s="143"/>
      <c r="D69" s="143"/>
      <c r="E69" s="143"/>
      <c r="F69" s="144"/>
      <c r="G69" s="144"/>
      <c r="H69" s="144"/>
      <c r="J69" s="9"/>
      <c r="K69" s="245"/>
      <c r="L69" s="245"/>
      <c r="M69" s="245"/>
      <c r="N69" s="245"/>
      <c r="O69" s="245"/>
      <c r="P69" s="9"/>
      <c r="Q69" s="9"/>
      <c r="R69" s="9"/>
      <c r="S69" s="9"/>
      <c r="T69" s="9"/>
      <c r="U69" s="9"/>
      <c r="V69" s="9"/>
      <c r="W69" s="7"/>
    </row>
    <row r="70" spans="1:10" ht="12.75">
      <c r="A70" s="145"/>
      <c r="B70" s="145" t="s">
        <v>113</v>
      </c>
      <c r="C70" s="113"/>
      <c r="D70" s="113"/>
      <c r="E70" s="113"/>
      <c r="F70" s="113"/>
      <c r="G70" s="113"/>
      <c r="H70" s="113"/>
      <c r="I70" s="113"/>
      <c r="J70" s="113"/>
    </row>
    <row r="71" spans="1:8" ht="12.75">
      <c r="A71" s="145"/>
      <c r="B71" s="145"/>
      <c r="C71" s="113"/>
      <c r="D71" s="113"/>
      <c r="E71" s="113"/>
      <c r="F71" s="113"/>
      <c r="G71" s="113"/>
      <c r="H71" s="113"/>
    </row>
    <row r="72" spans="1:4" ht="15" customHeight="1">
      <c r="A72" s="246"/>
      <c r="B72" s="246"/>
      <c r="C72" s="246"/>
      <c r="D72" s="246"/>
    </row>
    <row r="73" spans="1:17" ht="24" customHeight="1">
      <c r="A73" s="98"/>
      <c r="B73" s="98"/>
      <c r="G73" s="205" t="s">
        <v>155</v>
      </c>
      <c r="H73" s="205"/>
      <c r="I73" s="205"/>
      <c r="J73" s="205"/>
      <c r="K73" s="205"/>
      <c r="L73" s="205"/>
      <c r="M73" s="205"/>
      <c r="N73" s="205"/>
      <c r="O73" s="205"/>
      <c r="P73" s="205"/>
      <c r="Q73" s="9"/>
    </row>
    <row r="74" spans="1:17" ht="8.25" customHeight="1">
      <c r="A74" s="98"/>
      <c r="B74" s="98"/>
      <c r="G74" s="44"/>
      <c r="H74" s="44"/>
      <c r="I74" s="44"/>
      <c r="J74" s="52" t="s">
        <v>199</v>
      </c>
      <c r="L74" s="52"/>
      <c r="M74" s="52"/>
      <c r="N74" s="52"/>
      <c r="O74" s="207"/>
      <c r="P74" s="207"/>
      <c r="Q74" s="207"/>
    </row>
    <row r="75" spans="1:17" ht="7.5" customHeight="1">
      <c r="A75" s="98"/>
      <c r="B75" s="98"/>
      <c r="G75" s="44"/>
      <c r="H75" s="44"/>
      <c r="I75" s="44"/>
      <c r="J75" s="44"/>
      <c r="K75" s="52"/>
      <c r="L75" s="52"/>
      <c r="M75" s="52"/>
      <c r="N75" s="52"/>
      <c r="O75" s="53"/>
      <c r="P75" s="53"/>
      <c r="Q75" s="53"/>
    </row>
    <row r="76" spans="1:17" ht="13.5">
      <c r="A76" s="98"/>
      <c r="B76" s="98"/>
      <c r="G76" s="54" t="s">
        <v>98</v>
      </c>
      <c r="H76" s="55"/>
      <c r="I76" s="55"/>
      <c r="J76" s="57" t="s">
        <v>156</v>
      </c>
      <c r="K76" s="57"/>
      <c r="L76" s="57"/>
      <c r="M76" s="56" t="s">
        <v>198</v>
      </c>
      <c r="O76" s="56"/>
      <c r="P76" s="56"/>
      <c r="Q76" s="9"/>
    </row>
    <row r="77" spans="1:17" ht="12.75">
      <c r="A77" s="98"/>
      <c r="B77" s="98"/>
      <c r="G77" s="206"/>
      <c r="H77" s="206"/>
      <c r="I77" s="206"/>
      <c r="J77" s="52" t="s">
        <v>199</v>
      </c>
      <c r="L77" s="52"/>
      <c r="M77" s="52"/>
      <c r="N77" s="52"/>
      <c r="O77" s="207"/>
      <c r="P77" s="207"/>
      <c r="Q77" s="207"/>
    </row>
    <row r="78" spans="1:17" ht="12.75">
      <c r="A78" s="17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</row>
  </sheetData>
  <sheetProtection/>
  <mergeCells count="76">
    <mergeCell ref="Q1:V1"/>
    <mergeCell ref="D3:G3"/>
    <mergeCell ref="H15:H16"/>
    <mergeCell ref="A10:U10"/>
    <mergeCell ref="A11:U11"/>
    <mergeCell ref="A12:X12"/>
    <mergeCell ref="U13:U16"/>
    <mergeCell ref="S14:S16"/>
    <mergeCell ref="A13:A16"/>
    <mergeCell ref="B13:B16"/>
    <mergeCell ref="E15:E16"/>
    <mergeCell ref="I15:J15"/>
    <mergeCell ref="F15:F16"/>
    <mergeCell ref="G15:G16"/>
    <mergeCell ref="Y13:Y16"/>
    <mergeCell ref="D14:D16"/>
    <mergeCell ref="E14:J14"/>
    <mergeCell ref="N14:N16"/>
    <mergeCell ref="O14:O16"/>
    <mergeCell ref="P14:P16"/>
    <mergeCell ref="Q14:Q16"/>
    <mergeCell ref="R14:R16"/>
    <mergeCell ref="M13:M16"/>
    <mergeCell ref="N13:O13"/>
    <mergeCell ref="C23:X23"/>
    <mergeCell ref="W13:W16"/>
    <mergeCell ref="X13:X16"/>
    <mergeCell ref="P13:S13"/>
    <mergeCell ref="T13:T16"/>
    <mergeCell ref="V13:V16"/>
    <mergeCell ref="C13:C16"/>
    <mergeCell ref="D13:J13"/>
    <mergeCell ref="K13:K16"/>
    <mergeCell ref="L13:L16"/>
    <mergeCell ref="C18:X18"/>
    <mergeCell ref="A19:X19"/>
    <mergeCell ref="C20:X20"/>
    <mergeCell ref="A22:C22"/>
    <mergeCell ref="A41:C41"/>
    <mergeCell ref="C43:X43"/>
    <mergeCell ref="A25:C25"/>
    <mergeCell ref="C26:X26"/>
    <mergeCell ref="A28:C28"/>
    <mergeCell ref="C29:X29"/>
    <mergeCell ref="A32:C32"/>
    <mergeCell ref="B33:X33"/>
    <mergeCell ref="A35:C35"/>
    <mergeCell ref="B36:X36"/>
    <mergeCell ref="A38:C38"/>
    <mergeCell ref="C39:X39"/>
    <mergeCell ref="B56:X56"/>
    <mergeCell ref="A58:C58"/>
    <mergeCell ref="A45:C45"/>
    <mergeCell ref="A46:C46"/>
    <mergeCell ref="C47:X47"/>
    <mergeCell ref="A48:X48"/>
    <mergeCell ref="C49:X49"/>
    <mergeCell ref="A50:C50"/>
    <mergeCell ref="B51:X51"/>
    <mergeCell ref="A52:C52"/>
    <mergeCell ref="B53:X53"/>
    <mergeCell ref="A55:C55"/>
    <mergeCell ref="N3:R3"/>
    <mergeCell ref="N4:R5"/>
    <mergeCell ref="K69:O69"/>
    <mergeCell ref="A72:D72"/>
    <mergeCell ref="B59:X59"/>
    <mergeCell ref="A62:C62"/>
    <mergeCell ref="B64:X64"/>
    <mergeCell ref="A66:C66"/>
    <mergeCell ref="A67:C67"/>
    <mergeCell ref="A68:C68"/>
    <mergeCell ref="D4:G4"/>
    <mergeCell ref="D5:G5"/>
    <mergeCell ref="D6:G6"/>
    <mergeCell ref="D7:G7"/>
  </mergeCells>
  <printOptions/>
  <pageMargins left="0.3937007874015748" right="0.3937007874015748" top="1.5748031496062993" bottom="0.11811023622047245" header="0.31496062992125984" footer="0.31496062992125984"/>
  <pageSetup fitToHeight="3" horizontalDpi="600" verticalDpi="600" orientation="landscape" paperSize="9" scale="60" r:id="rId1"/>
  <rowBreaks count="1" manualBreakCount="1">
    <brk id="2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tabSelected="1" view="pageBreakPreview" zoomScale="80" zoomScaleSheetLayoutView="80" zoomScalePageLayoutView="0" workbookViewId="0" topLeftCell="A13">
      <selection activeCell="I24" sqref="I24"/>
    </sheetView>
  </sheetViews>
  <sheetFormatPr defaultColWidth="21.00390625" defaultRowHeight="12.75"/>
  <cols>
    <col min="1" max="1" width="9.00390625" style="146" customWidth="1"/>
    <col min="2" max="2" width="37.50390625" style="147" customWidth="1"/>
    <col min="3" max="3" width="12.375" style="182" customWidth="1"/>
    <col min="4" max="4" width="13.625" style="150" customWidth="1"/>
    <col min="5" max="5" width="10.875" style="150" customWidth="1"/>
    <col min="6" max="6" width="17.50390625" style="150" customWidth="1"/>
    <col min="7" max="7" width="12.875" style="150" customWidth="1"/>
    <col min="8" max="16384" width="21.00390625" style="150" customWidth="1"/>
  </cols>
  <sheetData>
    <row r="1" spans="3:7" ht="159" customHeight="1">
      <c r="C1" s="148"/>
      <c r="D1" s="149"/>
      <c r="E1" s="281" t="s">
        <v>157</v>
      </c>
      <c r="F1" s="281"/>
      <c r="G1" s="281"/>
    </row>
    <row r="2" spans="1:7" ht="41.25" customHeight="1">
      <c r="A2" s="282" t="s">
        <v>158</v>
      </c>
      <c r="B2" s="282"/>
      <c r="C2" s="282"/>
      <c r="D2" s="282"/>
      <c r="E2" s="282"/>
      <c r="F2" s="282"/>
      <c r="G2" s="282"/>
    </row>
    <row r="3" spans="1:7" ht="33" customHeight="1">
      <c r="A3" s="283" t="s">
        <v>189</v>
      </c>
      <c r="B3" s="284"/>
      <c r="C3" s="284"/>
      <c r="D3" s="284"/>
      <c r="E3" s="284"/>
      <c r="F3" s="284"/>
      <c r="G3" s="284"/>
    </row>
    <row r="4" spans="1:7" ht="36.75" customHeight="1">
      <c r="A4" s="285" t="s">
        <v>159</v>
      </c>
      <c r="B4" s="285"/>
      <c r="C4" s="285"/>
      <c r="D4" s="285"/>
      <c r="E4" s="285"/>
      <c r="F4" s="285"/>
      <c r="G4" s="285"/>
    </row>
    <row r="5" spans="1:7" ht="27" customHeight="1">
      <c r="A5" s="286" t="s">
        <v>0</v>
      </c>
      <c r="B5" s="287" t="s">
        <v>160</v>
      </c>
      <c r="C5" s="290" t="s">
        <v>161</v>
      </c>
      <c r="D5" s="291"/>
      <c r="E5" s="291"/>
      <c r="F5" s="291"/>
      <c r="G5" s="292"/>
    </row>
    <row r="6" spans="1:7" ht="15.75" customHeight="1">
      <c r="A6" s="286"/>
      <c r="B6" s="288"/>
      <c r="C6" s="287" t="s">
        <v>6</v>
      </c>
      <c r="D6" s="293" t="s">
        <v>33</v>
      </c>
      <c r="E6" s="293"/>
      <c r="F6" s="293"/>
      <c r="G6" s="293"/>
    </row>
    <row r="7" spans="1:7" ht="15.75" customHeight="1">
      <c r="A7" s="286"/>
      <c r="B7" s="288"/>
      <c r="C7" s="288"/>
      <c r="D7" s="276" t="s">
        <v>162</v>
      </c>
      <c r="E7" s="276" t="s">
        <v>10</v>
      </c>
      <c r="F7" s="276" t="s">
        <v>163</v>
      </c>
      <c r="G7" s="276" t="s">
        <v>190</v>
      </c>
    </row>
    <row r="8" spans="1:7" ht="107.25" customHeight="1">
      <c r="A8" s="286"/>
      <c r="B8" s="289"/>
      <c r="C8" s="289"/>
      <c r="D8" s="276"/>
      <c r="E8" s="276"/>
      <c r="F8" s="276"/>
      <c r="G8" s="276"/>
    </row>
    <row r="9" spans="1:7" s="155" customFormat="1" ht="15.75" customHeight="1">
      <c r="A9" s="134">
        <v>1</v>
      </c>
      <c r="B9" s="152">
        <v>2</v>
      </c>
      <c r="C9" s="153">
        <v>3</v>
      </c>
      <c r="D9" s="153">
        <v>4</v>
      </c>
      <c r="E9" s="153">
        <v>5</v>
      </c>
      <c r="F9" s="154">
        <v>6</v>
      </c>
      <c r="G9" s="154">
        <v>7</v>
      </c>
    </row>
    <row r="10" spans="1:7" ht="15.75" customHeight="1">
      <c r="A10" s="134" t="s">
        <v>35</v>
      </c>
      <c r="B10" s="277" t="s">
        <v>164</v>
      </c>
      <c r="C10" s="277"/>
      <c r="D10" s="277"/>
      <c r="E10" s="277"/>
      <c r="F10" s="277"/>
      <c r="G10" s="277"/>
    </row>
    <row r="11" spans="1:7" ht="12.75" customHeight="1">
      <c r="A11" s="237" t="s">
        <v>165</v>
      </c>
      <c r="B11" s="238"/>
      <c r="C11" s="238"/>
      <c r="D11" s="238"/>
      <c r="E11" s="238"/>
      <c r="F11" s="238"/>
      <c r="G11" s="239"/>
    </row>
    <row r="12" spans="1:7" ht="30.75" customHeight="1">
      <c r="A12" s="156" t="s">
        <v>55</v>
      </c>
      <c r="B12" s="112" t="s">
        <v>166</v>
      </c>
      <c r="C12" s="157">
        <v>192.36</v>
      </c>
      <c r="D12" s="157">
        <f>C12</f>
        <v>192.36</v>
      </c>
      <c r="E12" s="157"/>
      <c r="F12" s="157"/>
      <c r="G12" s="200">
        <v>0</v>
      </c>
    </row>
    <row r="13" spans="1:7" ht="39.75" customHeight="1">
      <c r="A13" s="158" t="s">
        <v>167</v>
      </c>
      <c r="B13" s="112" t="s">
        <v>168</v>
      </c>
      <c r="C13" s="157">
        <v>38.33</v>
      </c>
      <c r="D13" s="157">
        <f>C13</f>
        <v>38.33</v>
      </c>
      <c r="E13" s="157"/>
      <c r="F13" s="157"/>
      <c r="G13" s="200">
        <v>0</v>
      </c>
    </row>
    <row r="14" spans="1:7" ht="26.25">
      <c r="A14" s="158" t="s">
        <v>142</v>
      </c>
      <c r="B14" s="159" t="s">
        <v>169</v>
      </c>
      <c r="C14" s="157"/>
      <c r="D14" s="157"/>
      <c r="E14" s="157"/>
      <c r="F14" s="157"/>
      <c r="G14" s="200"/>
    </row>
    <row r="15" spans="1:7" ht="24" customHeight="1">
      <c r="A15" s="156" t="s">
        <v>60</v>
      </c>
      <c r="B15" s="159" t="s">
        <v>170</v>
      </c>
      <c r="C15" s="157">
        <f>815.26+160</f>
        <v>975.26</v>
      </c>
      <c r="D15" s="200">
        <v>788.61</v>
      </c>
      <c r="E15" s="157"/>
      <c r="F15" s="157"/>
      <c r="G15" s="200">
        <v>186.65</v>
      </c>
    </row>
    <row r="16" spans="1:7" ht="31.5" customHeight="1">
      <c r="A16" s="156" t="s">
        <v>78</v>
      </c>
      <c r="B16" s="158" t="s">
        <v>171</v>
      </c>
      <c r="C16" s="200"/>
      <c r="D16" s="157"/>
      <c r="E16" s="157"/>
      <c r="F16" s="157"/>
      <c r="G16" s="200"/>
    </row>
    <row r="17" spans="1:7" ht="42.75" customHeight="1">
      <c r="A17" s="156" t="s">
        <v>61</v>
      </c>
      <c r="B17" s="158" t="s">
        <v>172</v>
      </c>
      <c r="C17" s="157"/>
      <c r="D17" s="157"/>
      <c r="E17" s="157"/>
      <c r="F17" s="157"/>
      <c r="G17" s="200"/>
    </row>
    <row r="18" spans="1:7" ht="41.25" customHeight="1">
      <c r="A18" s="156" t="s">
        <v>144</v>
      </c>
      <c r="B18" s="158" t="s">
        <v>173</v>
      </c>
      <c r="C18" s="157"/>
      <c r="D18" s="157"/>
      <c r="E18" s="157"/>
      <c r="F18" s="157"/>
      <c r="G18" s="200"/>
    </row>
    <row r="19" spans="1:7" ht="12.75">
      <c r="A19" s="160" t="s">
        <v>81</v>
      </c>
      <c r="B19" s="159" t="s">
        <v>174</v>
      </c>
      <c r="C19" s="161"/>
      <c r="D19" s="162"/>
      <c r="E19" s="162"/>
      <c r="F19" s="162"/>
      <c r="G19" s="162"/>
    </row>
    <row r="20" spans="1:7" ht="12.75">
      <c r="A20" s="163"/>
      <c r="B20" s="164" t="s">
        <v>44</v>
      </c>
      <c r="C20" s="165">
        <f>C12+C13+C15+C16</f>
        <v>1205.95</v>
      </c>
      <c r="D20" s="166">
        <f>D12+D13+D15+D16</f>
        <v>1019.3</v>
      </c>
      <c r="E20" s="153"/>
      <c r="F20" s="153"/>
      <c r="G20" s="166">
        <f>SUM(G12:G18)</f>
        <v>186.65</v>
      </c>
    </row>
    <row r="21" spans="1:7" ht="12.75">
      <c r="A21" s="134" t="s">
        <v>42</v>
      </c>
      <c r="B21" s="278" t="s">
        <v>175</v>
      </c>
      <c r="C21" s="279"/>
      <c r="D21" s="279"/>
      <c r="E21" s="279"/>
      <c r="F21" s="279"/>
      <c r="G21" s="280"/>
    </row>
    <row r="22" spans="1:7" ht="12.75">
      <c r="A22" s="268" t="s">
        <v>176</v>
      </c>
      <c r="B22" s="269"/>
      <c r="C22" s="269"/>
      <c r="D22" s="269"/>
      <c r="E22" s="269"/>
      <c r="F22" s="269"/>
      <c r="G22" s="270"/>
    </row>
    <row r="23" spans="1:7" ht="30.75" customHeight="1">
      <c r="A23" s="167" t="s">
        <v>177</v>
      </c>
      <c r="B23" s="112" t="s">
        <v>178</v>
      </c>
      <c r="C23" s="161"/>
      <c r="E23" s="157"/>
      <c r="F23" s="157"/>
      <c r="G23" s="157"/>
    </row>
    <row r="24" spans="1:7" ht="42.75" customHeight="1">
      <c r="A24" s="156" t="s">
        <v>24</v>
      </c>
      <c r="B24" s="112" t="s">
        <v>168</v>
      </c>
      <c r="C24" s="157"/>
      <c r="D24" s="139"/>
      <c r="E24" s="157"/>
      <c r="F24" s="157"/>
      <c r="G24" s="157"/>
    </row>
    <row r="25" spans="1:7" ht="30.75" customHeight="1">
      <c r="A25" s="156" t="s">
        <v>69</v>
      </c>
      <c r="B25" s="158" t="s">
        <v>171</v>
      </c>
      <c r="C25" s="157"/>
      <c r="D25" s="139"/>
      <c r="E25" s="157"/>
      <c r="F25" s="157"/>
      <c r="G25" s="157"/>
    </row>
    <row r="26" spans="1:7" ht="44.25" customHeight="1">
      <c r="A26" s="156" t="s">
        <v>70</v>
      </c>
      <c r="B26" s="158" t="s">
        <v>172</v>
      </c>
      <c r="C26" s="157"/>
      <c r="D26" s="139"/>
      <c r="E26" s="157"/>
      <c r="F26" s="157"/>
      <c r="G26" s="157"/>
    </row>
    <row r="27" spans="1:7" ht="39">
      <c r="A27" s="156" t="s">
        <v>71</v>
      </c>
      <c r="B27" s="168" t="s">
        <v>173</v>
      </c>
      <c r="C27" s="157">
        <f>D27+G27</f>
        <v>1052.9</v>
      </c>
      <c r="D27" s="139">
        <v>732.58</v>
      </c>
      <c r="E27" s="157"/>
      <c r="F27" s="157"/>
      <c r="G27" s="157">
        <v>320.32</v>
      </c>
    </row>
    <row r="28" spans="1:7" ht="15.75" customHeight="1">
      <c r="A28" s="160" t="s">
        <v>75</v>
      </c>
      <c r="B28" s="159" t="s">
        <v>174</v>
      </c>
      <c r="C28" s="161"/>
      <c r="D28" s="169"/>
      <c r="E28" s="162"/>
      <c r="F28" s="162"/>
      <c r="G28" s="162"/>
    </row>
    <row r="29" spans="1:7" ht="15.75" customHeight="1">
      <c r="A29" s="163"/>
      <c r="B29" s="170" t="s">
        <v>45</v>
      </c>
      <c r="C29" s="171">
        <f>C27</f>
        <v>1052.9</v>
      </c>
      <c r="D29" s="172">
        <f>D27</f>
        <v>732.58</v>
      </c>
      <c r="E29" s="153"/>
      <c r="F29" s="153"/>
      <c r="G29" s="172">
        <f>G27</f>
        <v>320.32</v>
      </c>
    </row>
    <row r="30" spans="1:7" ht="15.75" customHeight="1">
      <c r="A30" s="163"/>
      <c r="B30" s="170" t="s">
        <v>20</v>
      </c>
      <c r="C30" s="165">
        <f>C20+C29</f>
        <v>2258.8500000000004</v>
      </c>
      <c r="D30" s="166">
        <f>D20+D29</f>
        <v>1751.88</v>
      </c>
      <c r="E30" s="153"/>
      <c r="F30" s="153"/>
      <c r="G30" s="166">
        <f>G29+G20</f>
        <v>506.97</v>
      </c>
    </row>
    <row r="31" spans="1:7" ht="36" customHeight="1">
      <c r="A31" s="272" t="s">
        <v>191</v>
      </c>
      <c r="B31" s="272"/>
      <c r="C31" s="272"/>
      <c r="D31" s="272"/>
      <c r="E31" s="272"/>
      <c r="F31" s="272"/>
      <c r="G31" s="272"/>
    </row>
    <row r="32" spans="1:11" ht="35.25" customHeight="1">
      <c r="A32" s="271" t="s">
        <v>194</v>
      </c>
      <c r="B32" s="271"/>
      <c r="C32" s="271"/>
      <c r="D32" s="271"/>
      <c r="E32" s="271"/>
      <c r="F32" s="271"/>
      <c r="G32" s="271"/>
      <c r="H32" s="174"/>
      <c r="I32" s="174"/>
      <c r="J32" s="174"/>
      <c r="K32" s="174"/>
    </row>
    <row r="33" spans="1:11" ht="15.75" customHeight="1" hidden="1">
      <c r="A33" s="173"/>
      <c r="B33" s="173"/>
      <c r="C33" s="173"/>
      <c r="D33" s="173"/>
      <c r="E33" s="175" t="s">
        <v>2</v>
      </c>
      <c r="F33" s="175"/>
      <c r="G33" s="175"/>
      <c r="H33" s="273"/>
      <c r="I33" s="273"/>
      <c r="J33" s="273"/>
      <c r="K33" s="273"/>
    </row>
    <row r="34" spans="1:11" ht="15.75" customHeight="1" hidden="1">
      <c r="A34" s="173"/>
      <c r="B34" s="173"/>
      <c r="C34" s="173"/>
      <c r="D34" s="173"/>
      <c r="E34" s="175"/>
      <c r="F34" s="175"/>
      <c r="G34" s="175"/>
      <c r="H34" s="176"/>
      <c r="I34" s="176"/>
      <c r="J34" s="176"/>
      <c r="K34" s="176"/>
    </row>
    <row r="35" spans="1:11" ht="15.75" customHeight="1">
      <c r="A35" s="151"/>
      <c r="B35" s="177"/>
      <c r="C35" s="52" t="s">
        <v>179</v>
      </c>
      <c r="D35" s="178"/>
      <c r="E35" s="178"/>
      <c r="F35" s="178"/>
      <c r="G35" s="178"/>
      <c r="H35" s="179"/>
      <c r="I35" s="174"/>
      <c r="J35" s="174"/>
      <c r="K35" s="174"/>
    </row>
    <row r="36" spans="1:11" ht="12.75" customHeight="1">
      <c r="A36" s="274"/>
      <c r="B36" s="274"/>
      <c r="C36" s="274"/>
      <c r="D36" s="179"/>
      <c r="E36" s="178"/>
      <c r="F36" s="175"/>
      <c r="G36" s="175"/>
      <c r="H36" s="273"/>
      <c r="I36" s="273"/>
      <c r="J36" s="273"/>
      <c r="K36" s="273"/>
    </row>
    <row r="37" spans="1:11" ht="34.5" customHeight="1">
      <c r="A37" s="180"/>
      <c r="B37" s="201" t="s">
        <v>98</v>
      </c>
      <c r="C37" s="173" t="s">
        <v>193</v>
      </c>
      <c r="D37" s="275" t="s">
        <v>192</v>
      </c>
      <c r="E37" s="275"/>
      <c r="F37" s="275"/>
      <c r="G37" s="179"/>
      <c r="H37" s="174"/>
      <c r="I37" s="174"/>
      <c r="J37" s="174"/>
      <c r="K37" s="174"/>
    </row>
    <row r="38" spans="1:11" ht="15.75" customHeight="1">
      <c r="A38" s="151"/>
      <c r="B38" s="178"/>
      <c r="C38" s="181" t="s">
        <v>180</v>
      </c>
      <c r="D38" s="177"/>
      <c r="E38" s="264"/>
      <c r="F38" s="264"/>
      <c r="G38" s="178"/>
      <c r="H38" s="178"/>
      <c r="I38" s="178"/>
      <c r="J38" s="178"/>
      <c r="K38" s="178"/>
    </row>
    <row r="39" ht="18.75" customHeight="1"/>
    <row r="40" spans="1:7" ht="21" customHeight="1">
      <c r="A40" s="265"/>
      <c r="B40" s="265"/>
      <c r="C40" s="265"/>
      <c r="D40" s="265"/>
      <c r="E40" s="265"/>
      <c r="F40" s="265"/>
      <c r="G40" s="265"/>
    </row>
    <row r="41" spans="1:7" ht="15.75" customHeight="1">
      <c r="A41" s="266"/>
      <c r="B41" s="266"/>
      <c r="C41" s="183"/>
      <c r="D41" s="183"/>
      <c r="E41" s="267"/>
      <c r="F41" s="267"/>
      <c r="G41" s="267"/>
    </row>
  </sheetData>
  <sheetProtection/>
  <mergeCells count="27">
    <mergeCell ref="B5:B8"/>
    <mergeCell ref="C5:G5"/>
    <mergeCell ref="C6:C8"/>
    <mergeCell ref="D6:G6"/>
    <mergeCell ref="D7:D8"/>
    <mergeCell ref="E1:G1"/>
    <mergeCell ref="A2:G2"/>
    <mergeCell ref="A3:G3"/>
    <mergeCell ref="A4:G4"/>
    <mergeCell ref="A36:C36"/>
    <mergeCell ref="H36:K36"/>
    <mergeCell ref="D37:F37"/>
    <mergeCell ref="E7:E8"/>
    <mergeCell ref="F7:F8"/>
    <mergeCell ref="G7:G8"/>
    <mergeCell ref="B10:G10"/>
    <mergeCell ref="A11:G11"/>
    <mergeCell ref="B21:G21"/>
    <mergeCell ref="A5:A8"/>
    <mergeCell ref="A22:G22"/>
    <mergeCell ref="A32:G32"/>
    <mergeCell ref="A31:G31"/>
    <mergeCell ref="H33:K33"/>
    <mergeCell ref="E38:F38"/>
    <mergeCell ref="A40:G40"/>
    <mergeCell ref="A41:B41"/>
    <mergeCell ref="E41:G41"/>
  </mergeCells>
  <printOptions/>
  <pageMargins left="1.5748031496062993" right="0.1968503937007874" top="0.3937007874015748" bottom="0.3937007874015748" header="0.31496062992125984" footer="0.31496062992125984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1"/>
  <sheetViews>
    <sheetView view="pageBreakPreview" zoomScale="110" zoomScaleSheetLayoutView="110" zoomScalePageLayoutView="0" workbookViewId="0" topLeftCell="A52">
      <selection activeCell="Q71" sqref="Q71"/>
    </sheetView>
  </sheetViews>
  <sheetFormatPr defaultColWidth="9.00390625" defaultRowHeight="12.75"/>
  <cols>
    <col min="1" max="1" width="7.50390625" style="17" customWidth="1"/>
    <col min="2" max="2" width="17.875" style="9" customWidth="1"/>
    <col min="3" max="3" width="10.125" style="9" customWidth="1"/>
    <col min="4" max="4" width="7.625" style="9" customWidth="1"/>
    <col min="5" max="5" width="7.50390625" style="9" customWidth="1"/>
    <col min="6" max="6" width="8.375" style="9" customWidth="1"/>
    <col min="7" max="7" width="7.125" style="9" customWidth="1"/>
    <col min="8" max="8" width="10.125" style="9" customWidth="1"/>
    <col min="9" max="9" width="10.50390625" style="9" customWidth="1"/>
    <col min="10" max="10" width="10.625" style="9" customWidth="1"/>
    <col min="11" max="11" width="9.00390625" style="9" customWidth="1"/>
    <col min="12" max="12" width="5.50390625" style="9" customWidth="1"/>
    <col min="13" max="13" width="5.625" style="9" customWidth="1"/>
    <col min="14" max="14" width="6.625" style="9" customWidth="1"/>
    <col min="15" max="15" width="2.00390625" style="9" hidden="1" customWidth="1"/>
    <col min="16" max="16" width="6.125" style="9" customWidth="1"/>
    <col min="17" max="17" width="5.00390625" style="9" customWidth="1"/>
    <col min="18" max="18" width="5.625" style="9" customWidth="1"/>
    <col min="19" max="19" width="5.50390625" style="25" customWidth="1"/>
    <col min="20" max="20" width="4.625" style="25" customWidth="1"/>
    <col min="21" max="21" width="7.375" style="25" customWidth="1"/>
    <col min="22" max="16384" width="9.125" style="9" customWidth="1"/>
  </cols>
  <sheetData>
    <row r="1" spans="12:21" ht="102" customHeight="1">
      <c r="L1" s="18"/>
      <c r="M1" s="18"/>
      <c r="N1" s="260" t="s">
        <v>84</v>
      </c>
      <c r="O1" s="260"/>
      <c r="P1" s="309"/>
      <c r="Q1" s="309"/>
      <c r="R1" s="309"/>
      <c r="S1" s="309"/>
      <c r="T1" s="309"/>
      <c r="U1" s="309"/>
    </row>
    <row r="2" spans="2:21" ht="15" customHeight="1">
      <c r="B2" s="294" t="s">
        <v>26</v>
      </c>
      <c r="C2" s="294"/>
      <c r="D2" s="294"/>
      <c r="E2" s="294"/>
      <c r="K2" s="294" t="s">
        <v>28</v>
      </c>
      <c r="L2" s="294"/>
      <c r="M2" s="294"/>
      <c r="N2" s="21"/>
      <c r="O2" s="19"/>
      <c r="P2" s="20"/>
      <c r="Q2" s="20"/>
      <c r="R2" s="20"/>
      <c r="S2" s="20"/>
      <c r="T2" s="20"/>
      <c r="U2" s="20"/>
    </row>
    <row r="3" spans="2:21" ht="12" customHeight="1">
      <c r="B3" s="243" t="s">
        <v>30</v>
      </c>
      <c r="C3" s="243"/>
      <c r="D3" s="243"/>
      <c r="E3" s="243"/>
      <c r="K3" s="244" t="s">
        <v>182</v>
      </c>
      <c r="L3" s="244"/>
      <c r="M3" s="244"/>
      <c r="N3" s="244"/>
      <c r="O3" s="244"/>
      <c r="P3" s="244"/>
      <c r="Q3" s="244"/>
      <c r="R3" s="48"/>
      <c r="S3" s="48"/>
      <c r="T3" s="20"/>
      <c r="U3" s="20"/>
    </row>
    <row r="4" spans="2:21" ht="12.75" customHeight="1">
      <c r="B4" s="243" t="s">
        <v>96</v>
      </c>
      <c r="C4" s="243"/>
      <c r="D4" s="243"/>
      <c r="E4" s="243"/>
      <c r="K4" s="244"/>
      <c r="L4" s="244"/>
      <c r="M4" s="244"/>
      <c r="N4" s="244"/>
      <c r="O4" s="244"/>
      <c r="P4" s="244"/>
      <c r="Q4" s="244"/>
      <c r="R4" s="48"/>
      <c r="S4" s="48"/>
      <c r="T4" s="20"/>
      <c r="U4" s="20"/>
    </row>
    <row r="5" spans="2:21" ht="12" customHeight="1">
      <c r="B5" s="76" t="s">
        <v>97</v>
      </c>
      <c r="C5" s="76"/>
      <c r="D5" s="76"/>
      <c r="E5" s="76"/>
      <c r="K5" s="75"/>
      <c r="L5" s="75"/>
      <c r="M5" s="75"/>
      <c r="N5" s="75"/>
      <c r="O5" s="75"/>
      <c r="P5" s="75"/>
      <c r="Q5" s="75"/>
      <c r="R5" s="48"/>
      <c r="S5" s="48"/>
      <c r="T5" s="20"/>
      <c r="U5" s="20"/>
    </row>
    <row r="6" spans="2:21" ht="12" customHeight="1">
      <c r="B6" s="50" t="s">
        <v>106</v>
      </c>
      <c r="C6" s="76"/>
      <c r="D6" s="76"/>
      <c r="E6" s="76"/>
      <c r="K6" s="51" t="s">
        <v>31</v>
      </c>
      <c r="L6" s="51"/>
      <c r="M6" s="51"/>
      <c r="N6" s="60" t="s">
        <v>104</v>
      </c>
      <c r="O6" s="61"/>
      <c r="P6" s="59"/>
      <c r="Q6" s="59"/>
      <c r="R6" s="49"/>
      <c r="S6" s="49"/>
      <c r="T6" s="20"/>
      <c r="U6" s="20"/>
    </row>
    <row r="7" spans="2:21" ht="12" customHeight="1">
      <c r="B7" s="77"/>
      <c r="C7" s="77"/>
      <c r="D7" s="77"/>
      <c r="E7" s="77"/>
      <c r="K7" s="23"/>
      <c r="L7" s="24" t="s">
        <v>2</v>
      </c>
      <c r="M7" s="73" t="s">
        <v>53</v>
      </c>
      <c r="N7" s="74"/>
      <c r="O7" s="19"/>
      <c r="P7" s="20"/>
      <c r="Q7" s="20"/>
      <c r="R7" s="20"/>
      <c r="S7" s="20"/>
      <c r="T7" s="20"/>
      <c r="U7" s="20"/>
    </row>
    <row r="8" spans="2:21" ht="12" customHeight="1">
      <c r="B8" s="296" t="s">
        <v>27</v>
      </c>
      <c r="C8" s="296"/>
      <c r="D8" s="296"/>
      <c r="E8" s="296"/>
      <c r="O8" s="19"/>
      <c r="P8" s="20"/>
      <c r="Q8" s="20"/>
      <c r="R8" s="20"/>
      <c r="S8" s="20"/>
      <c r="T8" s="20"/>
      <c r="U8" s="20"/>
    </row>
    <row r="9" spans="2:21" ht="12" customHeight="1">
      <c r="B9" s="22"/>
      <c r="C9" s="79"/>
      <c r="D9" s="79"/>
      <c r="E9" s="79"/>
      <c r="K9" s="22" t="s">
        <v>29</v>
      </c>
      <c r="L9" s="22"/>
      <c r="M9" s="22"/>
      <c r="N9" s="22"/>
      <c r="O9" s="59"/>
      <c r="P9" s="78"/>
      <c r="Q9" s="78"/>
      <c r="R9" s="78"/>
      <c r="S9" s="20"/>
      <c r="T9" s="20"/>
      <c r="U9" s="20"/>
    </row>
    <row r="10" spans="18:21" ht="12" customHeight="1">
      <c r="R10" s="20"/>
      <c r="S10" s="20"/>
      <c r="T10" s="20"/>
      <c r="U10" s="20"/>
    </row>
    <row r="11" spans="1:18" ht="22.5" customHeight="1">
      <c r="A11" s="262" t="s">
        <v>95</v>
      </c>
      <c r="B11" s="262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262"/>
      <c r="N11" s="262"/>
      <c r="O11" s="262"/>
      <c r="P11" s="262"/>
      <c r="Q11" s="262"/>
      <c r="R11" s="262"/>
    </row>
    <row r="12" spans="1:18" ht="24" customHeight="1">
      <c r="A12" s="262" t="s">
        <v>183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</row>
    <row r="13" spans="1:18" ht="20.25" customHeight="1">
      <c r="A13" s="313" t="s">
        <v>32</v>
      </c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</row>
    <row r="14" spans="1:21" ht="57.75" customHeight="1">
      <c r="A14" s="306" t="s">
        <v>0</v>
      </c>
      <c r="B14" s="324" t="s">
        <v>1</v>
      </c>
      <c r="C14" s="324" t="s">
        <v>46</v>
      </c>
      <c r="D14" s="302" t="s">
        <v>85</v>
      </c>
      <c r="E14" s="312"/>
      <c r="F14" s="312"/>
      <c r="G14" s="312"/>
      <c r="H14" s="312"/>
      <c r="I14" s="312"/>
      <c r="J14" s="303"/>
      <c r="K14" s="302" t="s">
        <v>86</v>
      </c>
      <c r="L14" s="303"/>
      <c r="M14" s="302" t="s">
        <v>87</v>
      </c>
      <c r="N14" s="312"/>
      <c r="O14" s="312"/>
      <c r="P14" s="303"/>
      <c r="Q14" s="297" t="s">
        <v>48</v>
      </c>
      <c r="R14" s="297" t="s">
        <v>49</v>
      </c>
      <c r="S14" s="331" t="s">
        <v>88</v>
      </c>
      <c r="T14" s="331" t="s">
        <v>89</v>
      </c>
      <c r="U14" s="331" t="s">
        <v>90</v>
      </c>
    </row>
    <row r="15" spans="1:21" ht="15.75" customHeight="1">
      <c r="A15" s="307"/>
      <c r="B15" s="325"/>
      <c r="C15" s="307"/>
      <c r="D15" s="324" t="s">
        <v>6</v>
      </c>
      <c r="E15" s="320" t="s">
        <v>33</v>
      </c>
      <c r="F15" s="321"/>
      <c r="G15" s="321"/>
      <c r="H15" s="321"/>
      <c r="I15" s="321"/>
      <c r="J15" s="322"/>
      <c r="K15" s="324" t="s">
        <v>15</v>
      </c>
      <c r="L15" s="324" t="s">
        <v>16</v>
      </c>
      <c r="M15" s="324" t="s">
        <v>17</v>
      </c>
      <c r="N15" s="314" t="s">
        <v>13</v>
      </c>
      <c r="O15" s="315"/>
      <c r="P15" s="316"/>
      <c r="Q15" s="298"/>
      <c r="R15" s="298"/>
      <c r="S15" s="332"/>
      <c r="T15" s="332"/>
      <c r="U15" s="332"/>
    </row>
    <row r="16" spans="1:21" ht="28.5" customHeight="1">
      <c r="A16" s="307"/>
      <c r="B16" s="325"/>
      <c r="C16" s="307"/>
      <c r="D16" s="325"/>
      <c r="E16" s="310" t="s">
        <v>47</v>
      </c>
      <c r="F16" s="310" t="s">
        <v>10</v>
      </c>
      <c r="G16" s="310" t="s">
        <v>14</v>
      </c>
      <c r="H16" s="300" t="s">
        <v>34</v>
      </c>
      <c r="I16" s="301"/>
      <c r="J16" s="310" t="s">
        <v>22</v>
      </c>
      <c r="K16" s="325"/>
      <c r="L16" s="325"/>
      <c r="M16" s="325"/>
      <c r="N16" s="317"/>
      <c r="O16" s="318"/>
      <c r="P16" s="319"/>
      <c r="Q16" s="298"/>
      <c r="R16" s="298"/>
      <c r="S16" s="332"/>
      <c r="T16" s="332"/>
      <c r="U16" s="332"/>
    </row>
    <row r="17" spans="1:21" ht="48.75" customHeight="1">
      <c r="A17" s="308"/>
      <c r="B17" s="326"/>
      <c r="C17" s="308"/>
      <c r="D17" s="326"/>
      <c r="E17" s="311"/>
      <c r="F17" s="311"/>
      <c r="G17" s="311"/>
      <c r="H17" s="26" t="s">
        <v>11</v>
      </c>
      <c r="I17" s="26" t="s">
        <v>112</v>
      </c>
      <c r="J17" s="311"/>
      <c r="K17" s="326"/>
      <c r="L17" s="326"/>
      <c r="M17" s="326"/>
      <c r="N17" s="338" t="s">
        <v>18</v>
      </c>
      <c r="O17" s="339"/>
      <c r="P17" s="16" t="s">
        <v>19</v>
      </c>
      <c r="Q17" s="299"/>
      <c r="R17" s="299"/>
      <c r="S17" s="333"/>
      <c r="T17" s="333"/>
      <c r="U17" s="333"/>
    </row>
    <row r="18" spans="1:21" s="42" customFormat="1" ht="15.75" customHeight="1">
      <c r="A18" s="40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41">
        <v>7</v>
      </c>
      <c r="H18" s="28">
        <v>8</v>
      </c>
      <c r="I18" s="28">
        <v>9</v>
      </c>
      <c r="J18" s="28">
        <v>10</v>
      </c>
      <c r="K18" s="28">
        <v>11</v>
      </c>
      <c r="L18" s="28">
        <v>12</v>
      </c>
      <c r="M18" s="28">
        <v>13</v>
      </c>
      <c r="N18" s="304">
        <v>14</v>
      </c>
      <c r="O18" s="305"/>
      <c r="P18" s="28">
        <v>15</v>
      </c>
      <c r="Q18" s="28">
        <v>16</v>
      </c>
      <c r="R18" s="28">
        <v>17</v>
      </c>
      <c r="S18" s="28">
        <v>18</v>
      </c>
      <c r="T18" s="28">
        <v>19</v>
      </c>
      <c r="U18" s="28">
        <v>20</v>
      </c>
    </row>
    <row r="19" spans="1:21" ht="13.5" customHeight="1">
      <c r="A19" s="27" t="s">
        <v>35</v>
      </c>
      <c r="B19" s="225" t="s">
        <v>8</v>
      </c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50"/>
    </row>
    <row r="20" spans="1:21" ht="12.75" customHeight="1">
      <c r="A20" s="225" t="s">
        <v>54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50"/>
    </row>
    <row r="21" spans="1:21" ht="13.5" customHeight="1">
      <c r="A21" s="2" t="s">
        <v>55</v>
      </c>
      <c r="B21" s="335" t="s">
        <v>36</v>
      </c>
      <c r="C21" s="336"/>
      <c r="D21" s="336"/>
      <c r="E21" s="336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336"/>
      <c r="S21" s="336"/>
      <c r="T21" s="336"/>
      <c r="U21" s="337"/>
    </row>
    <row r="22" spans="1:21" ht="48" customHeight="1">
      <c r="A22" s="45" t="s">
        <v>93</v>
      </c>
      <c r="B22" s="67" t="s">
        <v>92</v>
      </c>
      <c r="C22" s="46">
        <v>1</v>
      </c>
      <c r="D22" s="63">
        <v>192.36</v>
      </c>
      <c r="E22" s="62">
        <v>192.36</v>
      </c>
      <c r="F22" s="29"/>
      <c r="G22" s="29"/>
      <c r="H22" s="29"/>
      <c r="I22" s="82"/>
      <c r="J22" s="29"/>
      <c r="K22" s="29"/>
      <c r="L22" s="29"/>
      <c r="M22" s="29"/>
      <c r="N22" s="11"/>
      <c r="O22" s="11"/>
      <c r="P22" s="10"/>
      <c r="Q22" s="72">
        <v>24.89</v>
      </c>
      <c r="R22" s="10"/>
      <c r="S22" s="10"/>
      <c r="T22" s="10"/>
      <c r="U22" s="10"/>
    </row>
    <row r="23" spans="1:21" ht="12.75" customHeight="1">
      <c r="A23" s="225" t="s">
        <v>57</v>
      </c>
      <c r="B23" s="249"/>
      <c r="C23" s="250"/>
      <c r="D23" s="93">
        <f>D22</f>
        <v>192.36</v>
      </c>
      <c r="E23" s="93">
        <f>E22</f>
        <v>192.36</v>
      </c>
      <c r="F23" s="5"/>
      <c r="G23" s="5"/>
      <c r="H23" s="5"/>
      <c r="I23" s="83"/>
      <c r="J23" s="5"/>
      <c r="K23" s="5"/>
      <c r="L23" s="5"/>
      <c r="M23" s="11"/>
      <c r="N23" s="11"/>
      <c r="O23" s="11"/>
      <c r="P23" s="5"/>
      <c r="Q23" s="72">
        <f>Q22</f>
        <v>24.89</v>
      </c>
      <c r="R23" s="5"/>
      <c r="S23" s="5"/>
      <c r="T23" s="5"/>
      <c r="U23" s="5"/>
    </row>
    <row r="24" spans="1:21" ht="12.75" customHeight="1">
      <c r="A24" s="2" t="s">
        <v>25</v>
      </c>
      <c r="B24" s="335" t="s">
        <v>37</v>
      </c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336"/>
      <c r="S24" s="336"/>
      <c r="T24" s="336"/>
      <c r="U24" s="337"/>
    </row>
    <row r="25" spans="1:21" ht="28.5" customHeight="1">
      <c r="A25" s="2" t="s">
        <v>94</v>
      </c>
      <c r="B25" s="66" t="s">
        <v>185</v>
      </c>
      <c r="C25" s="46">
        <v>9</v>
      </c>
      <c r="D25" s="63">
        <v>38.33</v>
      </c>
      <c r="E25" s="62">
        <f>D25</f>
        <v>38.33</v>
      </c>
      <c r="F25" s="29"/>
      <c r="G25" s="29"/>
      <c r="H25" s="29"/>
      <c r="I25" s="29"/>
      <c r="J25" s="29"/>
      <c r="K25" s="4"/>
      <c r="L25" s="4"/>
      <c r="M25" s="4"/>
      <c r="N25" s="4"/>
      <c r="O25" s="4"/>
      <c r="P25" s="4"/>
      <c r="Q25" s="68">
        <v>1.76</v>
      </c>
      <c r="R25" s="4"/>
      <c r="S25" s="5"/>
      <c r="T25" s="5"/>
      <c r="U25" s="5"/>
    </row>
    <row r="26" spans="1:21" ht="12.75" customHeight="1">
      <c r="A26" s="340" t="s">
        <v>58</v>
      </c>
      <c r="B26" s="341"/>
      <c r="C26" s="342"/>
      <c r="D26" s="94">
        <f>D25</f>
        <v>38.33</v>
      </c>
      <c r="E26" s="94">
        <f>E25</f>
        <v>38.33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68">
        <f>Q25</f>
        <v>1.76</v>
      </c>
      <c r="R26" s="4"/>
      <c r="S26" s="5"/>
      <c r="T26" s="5"/>
      <c r="U26" s="5"/>
    </row>
    <row r="27" spans="1:21" ht="14.25" customHeight="1">
      <c r="A27" s="2" t="s">
        <v>56</v>
      </c>
      <c r="B27" s="320" t="s">
        <v>38</v>
      </c>
      <c r="C27" s="321"/>
      <c r="D27" s="321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2"/>
    </row>
    <row r="28" spans="1:21" ht="14.25" customHeight="1">
      <c r="A28" s="2"/>
      <c r="B28" s="4"/>
      <c r="C28" s="4"/>
      <c r="D28" s="4"/>
      <c r="E28" s="29"/>
      <c r="F28" s="29"/>
      <c r="G28" s="29"/>
      <c r="H28" s="29"/>
      <c r="I28" s="29"/>
      <c r="J28" s="29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2" ht="19.5" customHeight="1">
      <c r="A29" s="295" t="s">
        <v>59</v>
      </c>
      <c r="B29" s="295"/>
      <c r="C29" s="295"/>
      <c r="D29" s="5"/>
      <c r="E29" s="5"/>
      <c r="F29" s="5"/>
      <c r="G29" s="5"/>
      <c r="H29" s="5"/>
      <c r="I29" s="5"/>
      <c r="J29" s="36"/>
      <c r="K29" s="5"/>
      <c r="L29" s="5"/>
      <c r="M29" s="4"/>
      <c r="N29" s="37"/>
      <c r="O29" s="38"/>
      <c r="P29" s="5"/>
      <c r="Q29" s="5"/>
      <c r="R29" s="5"/>
      <c r="S29" s="5"/>
      <c r="T29" s="35"/>
      <c r="U29" s="5"/>
      <c r="V29" s="39"/>
    </row>
    <row r="30" spans="1:21" ht="17.25" customHeight="1">
      <c r="A30" s="2" t="s">
        <v>60</v>
      </c>
      <c r="B30" s="320" t="s">
        <v>91</v>
      </c>
      <c r="C30" s="321"/>
      <c r="D30" s="321"/>
      <c r="E30" s="321"/>
      <c r="F30" s="321"/>
      <c r="G30" s="321"/>
      <c r="H30" s="321"/>
      <c r="I30" s="321"/>
      <c r="J30" s="321"/>
      <c r="K30" s="321"/>
      <c r="L30" s="321"/>
      <c r="M30" s="321"/>
      <c r="N30" s="321"/>
      <c r="O30" s="321"/>
      <c r="P30" s="321"/>
      <c r="Q30" s="321"/>
      <c r="R30" s="321"/>
      <c r="S30" s="321"/>
      <c r="T30" s="321"/>
      <c r="U30" s="322"/>
    </row>
    <row r="31" spans="1:21" ht="17.25" customHeight="1">
      <c r="A31" s="3" t="s">
        <v>107</v>
      </c>
      <c r="B31" s="5" t="s">
        <v>108</v>
      </c>
      <c r="C31" s="5">
        <v>1</v>
      </c>
      <c r="D31" s="64">
        <v>160</v>
      </c>
      <c r="E31" s="88">
        <v>0</v>
      </c>
      <c r="F31" s="88"/>
      <c r="G31" s="88"/>
      <c r="H31" s="88"/>
      <c r="I31" s="88">
        <f>D31</f>
        <v>160</v>
      </c>
      <c r="J31" s="29"/>
      <c r="K31" s="5"/>
      <c r="L31" s="5"/>
      <c r="M31" s="4"/>
      <c r="N31" s="4"/>
      <c r="O31" s="4"/>
      <c r="P31" s="5"/>
      <c r="Q31" s="5"/>
      <c r="R31" s="5"/>
      <c r="S31" s="5"/>
      <c r="T31" s="5"/>
      <c r="U31" s="5"/>
    </row>
    <row r="32" spans="1:21" ht="27.75" customHeight="1">
      <c r="A32" s="80" t="s">
        <v>109</v>
      </c>
      <c r="B32" s="81" t="s">
        <v>110</v>
      </c>
      <c r="C32" s="35"/>
      <c r="D32" s="64">
        <v>815.26</v>
      </c>
      <c r="E32" s="88">
        <v>788.61</v>
      </c>
      <c r="F32" s="29"/>
      <c r="G32" s="29"/>
      <c r="H32" s="29"/>
      <c r="I32" s="88">
        <v>26.65</v>
      </c>
      <c r="J32" s="29"/>
      <c r="K32" s="5"/>
      <c r="L32" s="5"/>
      <c r="M32" s="4"/>
      <c r="N32" s="4"/>
      <c r="O32" s="4"/>
      <c r="P32" s="5"/>
      <c r="Q32" s="5"/>
      <c r="R32" s="5"/>
      <c r="S32" s="5"/>
      <c r="T32" s="5"/>
      <c r="U32" s="5"/>
    </row>
    <row r="33" spans="1:21" ht="15" customHeight="1">
      <c r="A33" s="225" t="s">
        <v>62</v>
      </c>
      <c r="B33" s="249"/>
      <c r="C33" s="250"/>
      <c r="D33" s="89">
        <f>E33+I33</f>
        <v>975.26</v>
      </c>
      <c r="E33" s="89">
        <f>E31+E32</f>
        <v>788.61</v>
      </c>
      <c r="F33" s="10"/>
      <c r="G33" s="10"/>
      <c r="H33" s="10"/>
      <c r="I33" s="89">
        <f>I31+I32</f>
        <v>186.65</v>
      </c>
      <c r="J33" s="5"/>
      <c r="K33" s="5"/>
      <c r="L33" s="5"/>
      <c r="M33" s="4"/>
      <c r="N33" s="4"/>
      <c r="O33" s="4"/>
      <c r="P33" s="5"/>
      <c r="Q33" s="5"/>
      <c r="R33" s="5"/>
      <c r="S33" s="5"/>
      <c r="T33" s="5"/>
      <c r="U33" s="5"/>
    </row>
    <row r="34" spans="1:21" ht="12">
      <c r="A34" s="2" t="s">
        <v>78</v>
      </c>
      <c r="B34" s="320" t="s">
        <v>73</v>
      </c>
      <c r="C34" s="321"/>
      <c r="D34" s="321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2"/>
    </row>
    <row r="35" spans="1:21" s="25" customFormat="1" ht="12">
      <c r="A35" s="3"/>
      <c r="B35" s="10"/>
      <c r="C35" s="10"/>
      <c r="D35" s="10"/>
      <c r="E35" s="29" t="s">
        <v>5</v>
      </c>
      <c r="F35" s="29" t="s">
        <v>5</v>
      </c>
      <c r="G35" s="29" t="s">
        <v>5</v>
      </c>
      <c r="H35" s="29" t="s">
        <v>5</v>
      </c>
      <c r="I35" s="29" t="s">
        <v>5</v>
      </c>
      <c r="J35" s="29" t="s">
        <v>12</v>
      </c>
      <c r="K35" s="10"/>
      <c r="L35" s="10"/>
      <c r="M35" s="11"/>
      <c r="N35" s="11"/>
      <c r="O35" s="11"/>
      <c r="P35" s="10"/>
      <c r="Q35" s="10"/>
      <c r="R35" s="10"/>
      <c r="S35" s="10"/>
      <c r="T35" s="10"/>
      <c r="U35" s="10"/>
    </row>
    <row r="36" spans="1:21" s="25" customFormat="1" ht="12">
      <c r="A36" s="295" t="s">
        <v>63</v>
      </c>
      <c r="B36" s="295"/>
      <c r="C36" s="295"/>
      <c r="D36" s="5"/>
      <c r="E36" s="5"/>
      <c r="F36" s="5"/>
      <c r="G36" s="5"/>
      <c r="H36" s="5"/>
      <c r="I36" s="5"/>
      <c r="J36" s="5"/>
      <c r="K36" s="5"/>
      <c r="L36" s="5"/>
      <c r="M36" s="4"/>
      <c r="N36" s="4"/>
      <c r="O36" s="4"/>
      <c r="P36" s="5"/>
      <c r="Q36" s="5"/>
      <c r="R36" s="5"/>
      <c r="S36" s="5"/>
      <c r="T36" s="5"/>
      <c r="U36" s="5"/>
    </row>
    <row r="37" spans="1:21" s="25" customFormat="1" ht="13.5" customHeight="1">
      <c r="A37" s="2" t="s">
        <v>61</v>
      </c>
      <c r="B37" s="329" t="s">
        <v>77</v>
      </c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</row>
    <row r="38" spans="1:21" s="25" customFormat="1" ht="21" customHeight="1">
      <c r="A38" s="5"/>
      <c r="B38" s="10"/>
      <c r="C38" s="10"/>
      <c r="D38" s="5"/>
      <c r="E38" s="29" t="s">
        <v>5</v>
      </c>
      <c r="F38" s="29" t="s">
        <v>5</v>
      </c>
      <c r="G38" s="29" t="s">
        <v>5</v>
      </c>
      <c r="H38" s="29" t="s">
        <v>5</v>
      </c>
      <c r="I38" s="29" t="s">
        <v>5</v>
      </c>
      <c r="J38" s="29" t="s">
        <v>12</v>
      </c>
      <c r="K38" s="5"/>
      <c r="L38" s="5"/>
      <c r="M38" s="4"/>
      <c r="N38" s="4"/>
      <c r="O38" s="4"/>
      <c r="P38" s="5"/>
      <c r="Q38" s="5"/>
      <c r="R38" s="5"/>
      <c r="S38" s="5"/>
      <c r="T38" s="5"/>
      <c r="U38" s="5"/>
    </row>
    <row r="39" spans="1:21" s="25" customFormat="1" ht="13.5" customHeight="1">
      <c r="A39" s="323" t="s">
        <v>64</v>
      </c>
      <c r="B39" s="249"/>
      <c r="C39" s="250"/>
      <c r="D39" s="5"/>
      <c r="E39" s="5"/>
      <c r="F39" s="5"/>
      <c r="G39" s="5"/>
      <c r="H39" s="5"/>
      <c r="I39" s="5"/>
      <c r="J39" s="5"/>
      <c r="K39" s="5"/>
      <c r="L39" s="5"/>
      <c r="M39" s="4"/>
      <c r="N39" s="4"/>
      <c r="O39" s="4"/>
      <c r="P39" s="5"/>
      <c r="Q39" s="5"/>
      <c r="R39" s="5"/>
      <c r="S39" s="5"/>
      <c r="T39" s="5"/>
      <c r="U39" s="5"/>
    </row>
    <row r="40" spans="1:21" ht="15.75" customHeight="1">
      <c r="A40" s="3" t="s">
        <v>79</v>
      </c>
      <c r="B40" s="320" t="s">
        <v>39</v>
      </c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21"/>
      <c r="N40" s="321"/>
      <c r="O40" s="321"/>
      <c r="P40" s="321"/>
      <c r="Q40" s="321"/>
      <c r="R40" s="321"/>
      <c r="S40" s="321"/>
      <c r="T40" s="321"/>
      <c r="U40" s="322"/>
    </row>
    <row r="41" spans="1:21" ht="12">
      <c r="A41" s="3"/>
      <c r="B41" s="10"/>
      <c r="C41" s="10"/>
      <c r="D41" s="10"/>
      <c r="E41" s="29"/>
      <c r="F41" s="29"/>
      <c r="G41" s="29"/>
      <c r="H41" s="29"/>
      <c r="I41" s="29"/>
      <c r="J41" s="29"/>
      <c r="K41" s="10"/>
      <c r="L41" s="10"/>
      <c r="M41" s="11"/>
      <c r="N41" s="11"/>
      <c r="O41" s="11"/>
      <c r="P41" s="10"/>
      <c r="Q41" s="10"/>
      <c r="R41" s="10"/>
      <c r="S41" s="10"/>
      <c r="T41" s="10"/>
      <c r="U41" s="10"/>
    </row>
    <row r="42" spans="1:21" ht="14.25" customHeight="1">
      <c r="A42" s="225" t="s">
        <v>80</v>
      </c>
      <c r="B42" s="249"/>
      <c r="C42" s="250"/>
      <c r="D42" s="5"/>
      <c r="E42" s="5"/>
      <c r="F42" s="5"/>
      <c r="G42" s="5"/>
      <c r="H42" s="5"/>
      <c r="I42" s="5"/>
      <c r="J42" s="5"/>
      <c r="K42" s="5"/>
      <c r="L42" s="5"/>
      <c r="M42" s="4"/>
      <c r="N42" s="4"/>
      <c r="O42" s="4"/>
      <c r="P42" s="5"/>
      <c r="Q42" s="5"/>
      <c r="R42" s="5"/>
      <c r="S42" s="5"/>
      <c r="T42" s="5"/>
      <c r="U42" s="5"/>
    </row>
    <row r="43" spans="1:21" ht="14.25" customHeight="1">
      <c r="A43" s="2" t="s">
        <v>81</v>
      </c>
      <c r="B43" s="320" t="s">
        <v>40</v>
      </c>
      <c r="C43" s="321"/>
      <c r="D43" s="321"/>
      <c r="E43" s="321"/>
      <c r="F43" s="321"/>
      <c r="G43" s="321"/>
      <c r="H43" s="321"/>
      <c r="I43" s="321"/>
      <c r="J43" s="321"/>
      <c r="K43" s="321"/>
      <c r="L43" s="321"/>
      <c r="M43" s="321"/>
      <c r="N43" s="321"/>
      <c r="O43" s="321"/>
      <c r="P43" s="321"/>
      <c r="Q43" s="321"/>
      <c r="R43" s="321"/>
      <c r="S43" s="321"/>
      <c r="T43" s="321"/>
      <c r="U43" s="322"/>
    </row>
    <row r="44" spans="1:21" ht="14.25" customHeight="1">
      <c r="A44" s="5"/>
      <c r="B44" s="10"/>
      <c r="C44" s="10"/>
      <c r="D44" s="5"/>
      <c r="E44" s="29"/>
      <c r="F44" s="29"/>
      <c r="G44" s="29"/>
      <c r="H44" s="29"/>
      <c r="I44" s="29"/>
      <c r="J44" s="29"/>
      <c r="K44" s="5"/>
      <c r="L44" s="5"/>
      <c r="M44" s="4"/>
      <c r="N44" s="4"/>
      <c r="O44" s="4"/>
      <c r="P44" s="5"/>
      <c r="Q44" s="5"/>
      <c r="R44" s="5"/>
      <c r="S44" s="5"/>
      <c r="T44" s="5"/>
      <c r="U44" s="5"/>
    </row>
    <row r="45" spans="1:21" ht="14.25" customHeight="1">
      <c r="A45" s="225" t="s">
        <v>82</v>
      </c>
      <c r="B45" s="249"/>
      <c r="C45" s="250"/>
      <c r="D45" s="64"/>
      <c r="E45" s="5"/>
      <c r="F45" s="5"/>
      <c r="G45" s="5"/>
      <c r="H45" s="5"/>
      <c r="I45" s="5"/>
      <c r="J45" s="5"/>
      <c r="K45" s="5"/>
      <c r="L45" s="5"/>
      <c r="M45" s="4"/>
      <c r="N45" s="4"/>
      <c r="O45" s="4"/>
      <c r="P45" s="5"/>
      <c r="Q45" s="5"/>
      <c r="R45" s="5"/>
      <c r="S45" s="5"/>
      <c r="T45" s="5"/>
      <c r="U45" s="5"/>
    </row>
    <row r="46" spans="1:21" ht="14.25" customHeight="1">
      <c r="A46" s="225" t="s">
        <v>44</v>
      </c>
      <c r="B46" s="249"/>
      <c r="C46" s="250"/>
      <c r="D46" s="71">
        <f>D23+D26+D33</f>
        <v>1205.95</v>
      </c>
      <c r="E46" s="71">
        <f>E23+E26+E33</f>
        <v>1019.3</v>
      </c>
      <c r="F46" s="5"/>
      <c r="G46" s="5"/>
      <c r="H46" s="5"/>
      <c r="I46" s="89">
        <f>I33</f>
        <v>186.65</v>
      </c>
      <c r="J46" s="5"/>
      <c r="K46" s="5"/>
      <c r="L46" s="5"/>
      <c r="M46" s="4"/>
      <c r="N46" s="4"/>
      <c r="O46" s="4"/>
      <c r="P46" s="5"/>
      <c r="Q46" s="5"/>
      <c r="R46" s="5"/>
      <c r="S46" s="5"/>
      <c r="T46" s="5"/>
      <c r="U46" s="5"/>
    </row>
    <row r="47" spans="1:21" ht="14.25" customHeight="1">
      <c r="A47" s="1" t="s">
        <v>42</v>
      </c>
      <c r="B47" s="225" t="s">
        <v>9</v>
      </c>
      <c r="C47" s="249"/>
      <c r="D47" s="249"/>
      <c r="E47" s="249"/>
      <c r="F47" s="249"/>
      <c r="G47" s="249"/>
      <c r="H47" s="249"/>
      <c r="I47" s="249"/>
      <c r="J47" s="249"/>
      <c r="K47" s="249"/>
      <c r="L47" s="249"/>
      <c r="M47" s="249"/>
      <c r="N47" s="249"/>
      <c r="O47" s="249"/>
      <c r="P47" s="249"/>
      <c r="Q47" s="249"/>
      <c r="R47" s="249"/>
      <c r="S47" s="249"/>
      <c r="T47" s="249"/>
      <c r="U47" s="250"/>
    </row>
    <row r="48" spans="1:21" ht="16.5" customHeight="1">
      <c r="A48" s="225" t="s">
        <v>65</v>
      </c>
      <c r="B48" s="249"/>
      <c r="C48" s="249"/>
      <c r="D48" s="249"/>
      <c r="E48" s="249"/>
      <c r="F48" s="249"/>
      <c r="G48" s="249"/>
      <c r="H48" s="249"/>
      <c r="I48" s="249"/>
      <c r="J48" s="249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50"/>
    </row>
    <row r="49" spans="1:21" ht="12">
      <c r="A49" s="3" t="s">
        <v>66</v>
      </c>
      <c r="B49" s="330" t="s">
        <v>21</v>
      </c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0"/>
      <c r="P49" s="330"/>
      <c r="Q49" s="330"/>
      <c r="R49" s="330"/>
      <c r="S49" s="330"/>
      <c r="T49" s="330"/>
      <c r="U49" s="330"/>
    </row>
    <row r="50" spans="1:21" ht="12">
      <c r="A50" s="295" t="s">
        <v>67</v>
      </c>
      <c r="B50" s="295"/>
      <c r="C50" s="295"/>
      <c r="D50" s="5"/>
      <c r="E50" s="64"/>
      <c r="F50" s="5"/>
      <c r="G50" s="5"/>
      <c r="H50" s="5"/>
      <c r="I50" s="5"/>
      <c r="J50" s="5"/>
      <c r="K50" s="5"/>
      <c r="L50" s="5"/>
      <c r="M50" s="11"/>
      <c r="N50" s="11"/>
      <c r="O50" s="11"/>
      <c r="P50" s="5"/>
      <c r="Q50" s="68"/>
      <c r="R50" s="5"/>
      <c r="S50" s="5"/>
      <c r="T50" s="5"/>
      <c r="U50" s="5"/>
    </row>
    <row r="51" spans="1:21" ht="12">
      <c r="A51" s="2" t="s">
        <v>24</v>
      </c>
      <c r="B51" s="330" t="s">
        <v>37</v>
      </c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0"/>
      <c r="P51" s="330"/>
      <c r="Q51" s="330"/>
      <c r="R51" s="330"/>
      <c r="S51" s="330"/>
      <c r="T51" s="330"/>
      <c r="U51" s="330"/>
    </row>
    <row r="52" spans="1:21" ht="12">
      <c r="A52" s="2"/>
      <c r="B52" s="6"/>
      <c r="C52" s="6"/>
      <c r="D52" s="6"/>
      <c r="E52" s="29"/>
      <c r="F52" s="29"/>
      <c r="G52" s="29"/>
      <c r="H52" s="29"/>
      <c r="I52" s="29"/>
      <c r="J52" s="29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ht="12">
      <c r="A53" s="346" t="s">
        <v>68</v>
      </c>
      <c r="B53" s="346"/>
      <c r="C53" s="34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ht="12">
      <c r="A54" s="2" t="s">
        <v>69</v>
      </c>
      <c r="B54" s="329" t="s">
        <v>73</v>
      </c>
      <c r="C54" s="329"/>
      <c r="D54" s="329"/>
      <c r="E54" s="329"/>
      <c r="F54" s="329"/>
      <c r="G54" s="329"/>
      <c r="H54" s="329"/>
      <c r="I54" s="329"/>
      <c r="J54" s="329"/>
      <c r="K54" s="329"/>
      <c r="L54" s="329"/>
      <c r="M54" s="329"/>
      <c r="N54" s="329"/>
      <c r="O54" s="329"/>
      <c r="P54" s="329"/>
      <c r="Q54" s="329"/>
      <c r="R54" s="329"/>
      <c r="S54" s="329"/>
      <c r="T54" s="329"/>
      <c r="U54" s="329"/>
    </row>
    <row r="55" spans="1:21" ht="12.75" customHeight="1">
      <c r="A55" s="3"/>
      <c r="B55" s="10"/>
      <c r="C55" s="10"/>
      <c r="D55" s="10"/>
      <c r="E55" s="29"/>
      <c r="F55" s="29"/>
      <c r="G55" s="29"/>
      <c r="H55" s="29"/>
      <c r="I55" s="29"/>
      <c r="J55" s="29"/>
      <c r="K55" s="10"/>
      <c r="L55" s="10"/>
      <c r="M55" s="11"/>
      <c r="N55" s="11"/>
      <c r="O55" s="10"/>
      <c r="P55" s="10"/>
      <c r="Q55" s="10"/>
      <c r="R55" s="10"/>
      <c r="S55" s="10"/>
      <c r="T55" s="10"/>
      <c r="U55" s="5"/>
    </row>
    <row r="56" spans="1:21" ht="12">
      <c r="A56" s="225" t="s">
        <v>83</v>
      </c>
      <c r="B56" s="249"/>
      <c r="C56" s="250"/>
      <c r="D56" s="5"/>
      <c r="E56" s="5"/>
      <c r="F56" s="5"/>
      <c r="G56" s="5"/>
      <c r="H56" s="5"/>
      <c r="I56" s="5"/>
      <c r="J56" s="5"/>
      <c r="K56" s="5"/>
      <c r="L56" s="5"/>
      <c r="M56" s="4"/>
      <c r="N56" s="4"/>
      <c r="O56" s="5"/>
      <c r="P56" s="5"/>
      <c r="Q56" s="5"/>
      <c r="R56" s="5"/>
      <c r="S56" s="5"/>
      <c r="T56" s="5"/>
      <c r="U56" s="43"/>
    </row>
    <row r="57" spans="1:21" ht="12">
      <c r="A57" s="2" t="s">
        <v>70</v>
      </c>
      <c r="B57" s="335" t="s">
        <v>43</v>
      </c>
      <c r="C57" s="336"/>
      <c r="D57" s="336"/>
      <c r="E57" s="336"/>
      <c r="F57" s="336"/>
      <c r="G57" s="336"/>
      <c r="H57" s="336"/>
      <c r="I57" s="336"/>
      <c r="J57" s="336"/>
      <c r="K57" s="336"/>
      <c r="L57" s="336"/>
      <c r="M57" s="336"/>
      <c r="N57" s="336"/>
      <c r="O57" s="336"/>
      <c r="P57" s="336"/>
      <c r="Q57" s="336"/>
      <c r="R57" s="336"/>
      <c r="S57" s="336"/>
      <c r="T57" s="336"/>
      <c r="U57" s="337"/>
    </row>
    <row r="58" spans="1:21" ht="14.25" customHeight="1">
      <c r="A58" s="3"/>
      <c r="B58" s="10"/>
      <c r="C58" s="10"/>
      <c r="D58" s="10"/>
      <c r="E58" s="29"/>
      <c r="F58" s="29"/>
      <c r="G58" s="29"/>
      <c r="H58" s="29"/>
      <c r="I58" s="29"/>
      <c r="J58" s="29"/>
      <c r="K58" s="10"/>
      <c r="L58" s="10"/>
      <c r="M58" s="11"/>
      <c r="N58" s="11"/>
      <c r="O58" s="10"/>
      <c r="P58" s="10"/>
      <c r="Q58" s="10"/>
      <c r="R58" s="10"/>
      <c r="S58" s="10"/>
      <c r="T58" s="10"/>
      <c r="U58" s="5"/>
    </row>
    <row r="59" spans="1:21" ht="11.25" customHeight="1">
      <c r="A59" s="3" t="s">
        <v>3</v>
      </c>
      <c r="B59" s="10"/>
      <c r="C59" s="10"/>
      <c r="D59" s="10"/>
      <c r="E59" s="29" t="s">
        <v>5</v>
      </c>
      <c r="F59" s="29" t="s">
        <v>5</v>
      </c>
      <c r="G59" s="29" t="s">
        <v>5</v>
      </c>
      <c r="H59" s="29" t="s">
        <v>5</v>
      </c>
      <c r="I59" s="29" t="s">
        <v>5</v>
      </c>
      <c r="J59" s="29" t="s">
        <v>12</v>
      </c>
      <c r="K59" s="10"/>
      <c r="L59" s="10"/>
      <c r="M59" s="11"/>
      <c r="N59" s="11"/>
      <c r="O59" s="10"/>
      <c r="P59" s="10"/>
      <c r="Q59" s="10"/>
      <c r="R59" s="10"/>
      <c r="S59" s="10"/>
      <c r="T59" s="10"/>
      <c r="U59" s="5"/>
    </row>
    <row r="60" spans="1:21" ht="12.75" customHeight="1">
      <c r="A60" s="3" t="s">
        <v>4</v>
      </c>
      <c r="B60" s="10"/>
      <c r="C60" s="10"/>
      <c r="D60" s="10"/>
      <c r="E60" s="29" t="s">
        <v>5</v>
      </c>
      <c r="F60" s="29" t="s">
        <v>5</v>
      </c>
      <c r="G60" s="29" t="s">
        <v>5</v>
      </c>
      <c r="H60" s="29" t="s">
        <v>5</v>
      </c>
      <c r="I60" s="29" t="s">
        <v>5</v>
      </c>
      <c r="J60" s="29" t="s">
        <v>12</v>
      </c>
      <c r="K60" s="10"/>
      <c r="L60" s="10"/>
      <c r="M60" s="11"/>
      <c r="N60" s="11"/>
      <c r="O60" s="10"/>
      <c r="P60" s="10"/>
      <c r="Q60" s="10"/>
      <c r="R60" s="10"/>
      <c r="S60" s="10"/>
      <c r="T60" s="10"/>
      <c r="U60" s="5"/>
    </row>
    <row r="61" spans="1:21" ht="12.75" customHeight="1">
      <c r="A61" s="225" t="s">
        <v>74</v>
      </c>
      <c r="B61" s="249"/>
      <c r="C61" s="250"/>
      <c r="D61" s="5"/>
      <c r="E61" s="5"/>
      <c r="F61" s="5"/>
      <c r="G61" s="5"/>
      <c r="H61" s="5"/>
      <c r="I61" s="5"/>
      <c r="J61" s="5"/>
      <c r="K61" s="5"/>
      <c r="L61" s="5"/>
      <c r="M61" s="4"/>
      <c r="N61" s="4"/>
      <c r="O61" s="5"/>
      <c r="P61" s="5"/>
      <c r="Q61" s="5"/>
      <c r="R61" s="5"/>
      <c r="S61" s="5"/>
      <c r="T61" s="5"/>
      <c r="U61" s="5"/>
    </row>
    <row r="62" spans="1:21" ht="12.75" customHeight="1">
      <c r="A62" s="30" t="s">
        <v>71</v>
      </c>
      <c r="B62" s="320" t="s">
        <v>39</v>
      </c>
      <c r="C62" s="321"/>
      <c r="D62" s="321"/>
      <c r="E62" s="321"/>
      <c r="F62" s="321"/>
      <c r="G62" s="321"/>
      <c r="H62" s="321"/>
      <c r="I62" s="321"/>
      <c r="J62" s="321"/>
      <c r="K62" s="321"/>
      <c r="L62" s="321"/>
      <c r="M62" s="321"/>
      <c r="N62" s="321"/>
      <c r="O62" s="321"/>
      <c r="P62" s="321"/>
      <c r="Q62" s="321"/>
      <c r="R62" s="321"/>
      <c r="S62" s="321"/>
      <c r="T62" s="321"/>
      <c r="U62" s="322"/>
    </row>
    <row r="63" spans="1:21" ht="46.5" customHeight="1">
      <c r="A63" s="30" t="s">
        <v>102</v>
      </c>
      <c r="B63" s="66" t="s">
        <v>103</v>
      </c>
      <c r="C63" s="46">
        <v>1</v>
      </c>
      <c r="D63" s="63">
        <v>732.58</v>
      </c>
      <c r="E63" s="62">
        <v>732.58</v>
      </c>
      <c r="F63" s="65"/>
      <c r="G63" s="65"/>
      <c r="H63" s="65"/>
      <c r="I63" s="65">
        <v>0</v>
      </c>
      <c r="J63" s="65"/>
      <c r="K63" s="65"/>
      <c r="L63" s="65"/>
      <c r="M63" s="65"/>
      <c r="N63" s="28"/>
      <c r="O63" s="28"/>
      <c r="P63" s="28"/>
      <c r="Q63" s="47">
        <v>9.27</v>
      </c>
      <c r="R63" s="28"/>
      <c r="S63" s="28"/>
      <c r="T63" s="28"/>
      <c r="U63" s="28"/>
    </row>
    <row r="64" spans="1:21" ht="46.5" customHeight="1">
      <c r="A64" s="84" t="s">
        <v>111</v>
      </c>
      <c r="B64" s="87" t="s">
        <v>181</v>
      </c>
      <c r="C64" s="85">
        <v>3</v>
      </c>
      <c r="D64" s="63">
        <f>I64</f>
        <v>320.32</v>
      </c>
      <c r="E64" s="62">
        <v>0</v>
      </c>
      <c r="F64" s="65"/>
      <c r="G64" s="65"/>
      <c r="H64" s="65"/>
      <c r="I64" s="82">
        <v>320.32</v>
      </c>
      <c r="J64" s="65"/>
      <c r="K64" s="65"/>
      <c r="L64" s="65"/>
      <c r="M64" s="65"/>
      <c r="N64" s="28"/>
      <c r="O64" s="28"/>
      <c r="P64" s="28"/>
      <c r="Q64" s="47"/>
      <c r="R64" s="28"/>
      <c r="S64" s="86"/>
      <c r="T64" s="86"/>
      <c r="U64" s="86"/>
    </row>
    <row r="65" spans="1:21" ht="12">
      <c r="A65" s="225" t="s">
        <v>72</v>
      </c>
      <c r="B65" s="249"/>
      <c r="C65" s="250"/>
      <c r="D65" s="71">
        <f>D63+D64</f>
        <v>1052.9</v>
      </c>
      <c r="E65" s="70">
        <f>E63+E64</f>
        <v>732.58</v>
      </c>
      <c r="F65" s="95"/>
      <c r="G65" s="95"/>
      <c r="H65" s="95"/>
      <c r="I65" s="90">
        <f>I64</f>
        <v>320.32</v>
      </c>
      <c r="J65" s="29"/>
      <c r="K65" s="5"/>
      <c r="L65" s="5"/>
      <c r="M65" s="4"/>
      <c r="N65" s="4"/>
      <c r="O65" s="4"/>
      <c r="P65" s="5"/>
      <c r="Q65" s="68">
        <f>Q63</f>
        <v>9.27</v>
      </c>
      <c r="R65" s="5"/>
      <c r="S65" s="12"/>
      <c r="T65" s="12"/>
      <c r="U65" s="12"/>
    </row>
    <row r="66" spans="1:21" ht="12.75" customHeight="1">
      <c r="A66" s="13" t="s">
        <v>23</v>
      </c>
      <c r="B66" s="320" t="s">
        <v>7</v>
      </c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2"/>
    </row>
    <row r="67" spans="1:21" ht="12.75" customHeight="1">
      <c r="A67" s="13" t="s">
        <v>75</v>
      </c>
      <c r="B67" s="320" t="s">
        <v>41</v>
      </c>
      <c r="C67" s="321"/>
      <c r="D67" s="321"/>
      <c r="E67" s="321"/>
      <c r="F67" s="321"/>
      <c r="G67" s="321"/>
      <c r="H67" s="321"/>
      <c r="I67" s="321"/>
      <c r="J67" s="321"/>
      <c r="K67" s="321"/>
      <c r="L67" s="321"/>
      <c r="M67" s="321"/>
      <c r="N67" s="321"/>
      <c r="O67" s="321"/>
      <c r="P67" s="321"/>
      <c r="Q67" s="321"/>
      <c r="R67" s="321"/>
      <c r="S67" s="321"/>
      <c r="T67" s="321"/>
      <c r="U67" s="322"/>
    </row>
    <row r="68" spans="1:21" ht="12.75" customHeight="1">
      <c r="A68" s="5"/>
      <c r="B68" s="10"/>
      <c r="C68" s="10"/>
      <c r="D68" s="5"/>
      <c r="E68" s="29"/>
      <c r="F68" s="29"/>
      <c r="G68" s="29"/>
      <c r="H68" s="29"/>
      <c r="I68" s="29"/>
      <c r="J68" s="29"/>
      <c r="K68" s="5"/>
      <c r="L68" s="5"/>
      <c r="M68" s="4"/>
      <c r="N68" s="4"/>
      <c r="O68" s="4"/>
      <c r="P68" s="5"/>
      <c r="Q68" s="5"/>
      <c r="R68" s="5"/>
      <c r="S68" s="12"/>
      <c r="T68" s="12"/>
      <c r="U68" s="12"/>
    </row>
    <row r="69" spans="1:21" ht="12.75" customHeight="1">
      <c r="A69" s="225" t="s">
        <v>76</v>
      </c>
      <c r="B69" s="249"/>
      <c r="C69" s="250"/>
      <c r="D69" s="5"/>
      <c r="E69" s="29"/>
      <c r="F69" s="29"/>
      <c r="G69" s="29"/>
      <c r="H69" s="29"/>
      <c r="I69" s="29"/>
      <c r="J69" s="29"/>
      <c r="K69" s="5"/>
      <c r="L69" s="5"/>
      <c r="M69" s="4"/>
      <c r="N69" s="4"/>
      <c r="O69" s="4"/>
      <c r="P69" s="5"/>
      <c r="Q69" s="5"/>
      <c r="R69" s="5"/>
      <c r="S69" s="12"/>
      <c r="T69" s="12"/>
      <c r="U69" s="12"/>
    </row>
    <row r="70" spans="1:21" ht="12.75" customHeight="1">
      <c r="A70" s="225" t="s">
        <v>45</v>
      </c>
      <c r="B70" s="249"/>
      <c r="C70" s="250"/>
      <c r="D70" s="69">
        <f>D65</f>
        <v>1052.9</v>
      </c>
      <c r="E70" s="70">
        <f>E65</f>
        <v>732.58</v>
      </c>
      <c r="F70" s="29"/>
      <c r="G70" s="29"/>
      <c r="H70" s="29"/>
      <c r="I70" s="90">
        <f>I65</f>
        <v>320.32</v>
      </c>
      <c r="J70" s="29"/>
      <c r="K70" s="5"/>
      <c r="L70" s="5"/>
      <c r="M70" s="4"/>
      <c r="N70" s="4"/>
      <c r="O70" s="4"/>
      <c r="P70" s="5"/>
      <c r="Q70" s="5"/>
      <c r="R70" s="5"/>
      <c r="S70" s="12"/>
      <c r="T70" s="12"/>
      <c r="U70" s="12"/>
    </row>
    <row r="71" spans="1:21" ht="13.5" customHeight="1">
      <c r="A71" s="334" t="s">
        <v>20</v>
      </c>
      <c r="B71" s="334"/>
      <c r="C71" s="334"/>
      <c r="D71" s="71">
        <f>D46+D70</f>
        <v>2258.8500000000004</v>
      </c>
      <c r="E71" s="70">
        <f>E46+E70</f>
        <v>1751.88</v>
      </c>
      <c r="F71" s="29"/>
      <c r="G71" s="29"/>
      <c r="H71" s="29"/>
      <c r="I71" s="90">
        <f>I46+I70</f>
        <v>506.97</v>
      </c>
      <c r="J71" s="29"/>
      <c r="K71" s="10"/>
      <c r="L71" s="10"/>
      <c r="M71" s="11"/>
      <c r="N71" s="11"/>
      <c r="O71" s="11"/>
      <c r="P71" s="10"/>
      <c r="Q71" s="69">
        <v>1.07</v>
      </c>
      <c r="R71" s="10"/>
      <c r="S71" s="10"/>
      <c r="T71" s="10"/>
      <c r="U71" s="71">
        <v>2088.96</v>
      </c>
    </row>
    <row r="72" spans="1:21" ht="13.5" customHeight="1">
      <c r="A72" s="328" t="s">
        <v>50</v>
      </c>
      <c r="B72" s="328"/>
      <c r="C72" s="328"/>
      <c r="D72" s="328"/>
      <c r="E72" s="328"/>
      <c r="F72" s="328"/>
      <c r="G72" s="328"/>
      <c r="I72" s="327"/>
      <c r="J72" s="327"/>
      <c r="K72" s="327"/>
      <c r="L72" s="327"/>
      <c r="M72" s="327"/>
      <c r="N72" s="327"/>
      <c r="O72" s="327"/>
      <c r="P72" s="327"/>
      <c r="Q72" s="327"/>
      <c r="R72" s="327"/>
      <c r="S72" s="327"/>
      <c r="T72" s="327"/>
      <c r="U72" s="327"/>
    </row>
    <row r="73" spans="1:21" ht="13.5" customHeight="1">
      <c r="A73" s="92" t="s">
        <v>113</v>
      </c>
      <c r="B73" s="91"/>
      <c r="C73" s="91"/>
      <c r="D73" s="91"/>
      <c r="E73" s="91"/>
      <c r="F73" s="91"/>
      <c r="G73" s="91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</row>
    <row r="74" spans="1:20" ht="13.5" customHeight="1">
      <c r="A74" s="14" t="s">
        <v>51</v>
      </c>
      <c r="B74" s="7"/>
      <c r="C74" s="7"/>
      <c r="D74" s="7"/>
      <c r="E74" s="7"/>
      <c r="F74" s="7"/>
      <c r="G74" s="15"/>
      <c r="H74" s="15"/>
      <c r="I74" s="15"/>
      <c r="J74" s="15"/>
      <c r="K74" s="7"/>
      <c r="L74" s="7"/>
      <c r="M74" s="8"/>
      <c r="N74" s="8"/>
      <c r="O74" s="8"/>
      <c r="P74" s="7"/>
      <c r="Q74" s="7"/>
      <c r="R74" s="7"/>
      <c r="S74" s="7"/>
      <c r="T74" s="7"/>
    </row>
    <row r="75" spans="1:21" ht="13.5" customHeight="1">
      <c r="A75" s="14" t="s">
        <v>52</v>
      </c>
      <c r="B75" s="7"/>
      <c r="C75" s="7"/>
      <c r="D75" s="7"/>
      <c r="E75" s="7"/>
      <c r="F75" s="7"/>
      <c r="G75" s="15"/>
      <c r="H75" s="15"/>
      <c r="S75" s="9"/>
      <c r="T75" s="9"/>
      <c r="U75" s="15"/>
    </row>
    <row r="76" spans="2:20" ht="12">
      <c r="B76" s="31"/>
      <c r="C76" s="31"/>
      <c r="D76" s="32"/>
      <c r="F76" s="33"/>
      <c r="G76" s="33"/>
      <c r="H76" s="33"/>
      <c r="I76" s="34"/>
      <c r="J76" s="34"/>
      <c r="K76" s="34"/>
      <c r="S76" s="9"/>
      <c r="T76" s="9"/>
    </row>
    <row r="77" spans="1:13" ht="22.5" customHeight="1">
      <c r="A77" s="347" t="s">
        <v>105</v>
      </c>
      <c r="B77" s="347"/>
      <c r="C77" s="347"/>
      <c r="D77" s="347"/>
      <c r="E77" s="347"/>
      <c r="F77" s="347"/>
      <c r="G77" s="347"/>
      <c r="H77" s="347"/>
      <c r="I77" s="347"/>
      <c r="J77" s="347"/>
      <c r="K77" s="347"/>
      <c r="L77" s="347"/>
      <c r="M77" s="347"/>
    </row>
    <row r="78" spans="1:17" ht="12">
      <c r="A78" s="44"/>
      <c r="B78" s="44"/>
      <c r="C78" s="44"/>
      <c r="D78" s="44"/>
      <c r="E78" s="52" t="s">
        <v>2</v>
      </c>
      <c r="F78" s="52"/>
      <c r="G78" s="52"/>
      <c r="H78" s="52"/>
      <c r="I78" s="343"/>
      <c r="J78" s="343"/>
      <c r="K78" s="343"/>
      <c r="L78" s="343"/>
      <c r="M78" s="343"/>
      <c r="N78" s="343"/>
      <c r="O78" s="343"/>
      <c r="P78" s="343"/>
      <c r="Q78" s="343"/>
    </row>
    <row r="79" spans="1:17" ht="12">
      <c r="A79" s="44"/>
      <c r="B79" s="44"/>
      <c r="C79" s="44"/>
      <c r="D79" s="44"/>
      <c r="E79" s="52"/>
      <c r="F79" s="52"/>
      <c r="G79" s="52"/>
      <c r="H79" s="52"/>
      <c r="I79" s="53"/>
      <c r="J79" s="53"/>
      <c r="K79" s="53"/>
      <c r="L79" s="53"/>
      <c r="M79" s="53"/>
      <c r="N79" s="53"/>
      <c r="O79" s="53"/>
      <c r="P79" s="53"/>
      <c r="Q79" s="53"/>
    </row>
    <row r="80" spans="1:14" ht="13.5">
      <c r="A80" s="54" t="s">
        <v>98</v>
      </c>
      <c r="B80" s="55"/>
      <c r="C80" s="55"/>
      <c r="D80" s="345" t="s">
        <v>100</v>
      </c>
      <c r="E80" s="345"/>
      <c r="F80" s="345"/>
      <c r="G80" s="345"/>
      <c r="H80" s="55"/>
      <c r="I80" s="56" t="s">
        <v>101</v>
      </c>
      <c r="J80" s="57"/>
      <c r="K80" s="57"/>
      <c r="L80" s="57"/>
      <c r="M80" s="57"/>
      <c r="N80" s="57"/>
    </row>
    <row r="81" spans="1:17" ht="12">
      <c r="A81" s="344"/>
      <c r="B81" s="344"/>
      <c r="C81" s="344"/>
      <c r="D81" s="58"/>
      <c r="E81" s="52" t="s">
        <v>99</v>
      </c>
      <c r="F81" s="52"/>
      <c r="G81" s="52"/>
      <c r="H81" s="52"/>
      <c r="I81" s="343"/>
      <c r="J81" s="343"/>
      <c r="K81" s="343"/>
      <c r="L81" s="343"/>
      <c r="M81" s="343"/>
      <c r="N81" s="343"/>
      <c r="O81" s="343"/>
      <c r="P81" s="343"/>
      <c r="Q81" s="343"/>
    </row>
  </sheetData>
  <sheetProtection/>
  <mergeCells count="77">
    <mergeCell ref="B24:U24"/>
    <mergeCell ref="A45:C45"/>
    <mergeCell ref="B47:U47"/>
    <mergeCell ref="B43:U43"/>
    <mergeCell ref="A26:C26"/>
    <mergeCell ref="I78:Q78"/>
    <mergeCell ref="A81:C81"/>
    <mergeCell ref="I81:Q81"/>
    <mergeCell ref="D80:G80"/>
    <mergeCell ref="A53:C53"/>
    <mergeCell ref="A77:M77"/>
    <mergeCell ref="A71:C71"/>
    <mergeCell ref="B51:U51"/>
    <mergeCell ref="A69:C69"/>
    <mergeCell ref="A70:C70"/>
    <mergeCell ref="B66:U66"/>
    <mergeCell ref="B67:U67"/>
    <mergeCell ref="A61:C61"/>
    <mergeCell ref="A65:C65"/>
    <mergeCell ref="B57:U57"/>
    <mergeCell ref="A46:C46"/>
    <mergeCell ref="B54:U54"/>
    <mergeCell ref="A56:C56"/>
    <mergeCell ref="L15:L17"/>
    <mergeCell ref="B49:U49"/>
    <mergeCell ref="A50:C50"/>
    <mergeCell ref="B27:U27"/>
    <mergeCell ref="B34:U34"/>
    <mergeCell ref="T14:T17"/>
    <mergeCell ref="U14:U17"/>
    <mergeCell ref="I72:U72"/>
    <mergeCell ref="B62:U62"/>
    <mergeCell ref="A72:G72"/>
    <mergeCell ref="Q14:Q17"/>
    <mergeCell ref="C14:C17"/>
    <mergeCell ref="B14:B17"/>
    <mergeCell ref="M14:P14"/>
    <mergeCell ref="E15:J15"/>
    <mergeCell ref="M15:M17"/>
    <mergeCell ref="A48:U48"/>
    <mergeCell ref="J16:J17"/>
    <mergeCell ref="G16:G17"/>
    <mergeCell ref="D15:D17"/>
    <mergeCell ref="B19:U19"/>
    <mergeCell ref="K15:K17"/>
    <mergeCell ref="S14:S17"/>
    <mergeCell ref="N17:O17"/>
    <mergeCell ref="A42:C42"/>
    <mergeCell ref="B30:U30"/>
    <mergeCell ref="A20:U20"/>
    <mergeCell ref="A39:C39"/>
    <mergeCell ref="A23:C23"/>
    <mergeCell ref="A29:C29"/>
    <mergeCell ref="B21:U21"/>
    <mergeCell ref="B40:U40"/>
    <mergeCell ref="A33:C33"/>
    <mergeCell ref="B37:U37"/>
    <mergeCell ref="N1:U1"/>
    <mergeCell ref="F16:F17"/>
    <mergeCell ref="D14:J14"/>
    <mergeCell ref="A13:R13"/>
    <mergeCell ref="E16:E17"/>
    <mergeCell ref="K3:Q4"/>
    <mergeCell ref="B4:E4"/>
    <mergeCell ref="B2:E2"/>
    <mergeCell ref="N15:P16"/>
    <mergeCell ref="A11:R11"/>
    <mergeCell ref="K2:M2"/>
    <mergeCell ref="A36:C36"/>
    <mergeCell ref="B8:E8"/>
    <mergeCell ref="R14:R17"/>
    <mergeCell ref="B3:E3"/>
    <mergeCell ref="H16:I16"/>
    <mergeCell ref="K14:L14"/>
    <mergeCell ref="N18:O18"/>
    <mergeCell ref="A12:R12"/>
    <mergeCell ref="A14:A17"/>
  </mergeCells>
  <printOptions/>
  <pageMargins left="0.5905511811023623" right="0.1968503937007874" top="1.5748031496062993" bottom="0.3937007874015748" header="0.4330708661417323" footer="0.31496062992125984"/>
  <pageSetup fitToHeight="4" horizontalDpi="600" verticalDpi="600" orientation="landscape" paperSize="9" scale="87" r:id="rId1"/>
  <headerFooter alignWithMargins="0">
    <oddHeader>&amp;C&amp;"Times New Roman,звичайний"&amp;9&amp;P
&amp;R&amp;"Times New Roman,звичайний"&amp;9Продовження додатка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G23"/>
  <sheetViews>
    <sheetView zoomScalePageLayoutView="0" workbookViewId="0" topLeftCell="A1">
      <selection activeCell="E12" sqref="E12"/>
    </sheetView>
  </sheetViews>
  <sheetFormatPr defaultColWidth="9.00390625" defaultRowHeight="12.75"/>
  <cols>
    <col min="5" max="5" width="11.625" style="0" bestFit="1" customWidth="1"/>
  </cols>
  <sheetData>
    <row r="2" spans="2:7" ht="12.75">
      <c r="B2" s="208"/>
      <c r="C2" s="208"/>
      <c r="D2" s="208"/>
      <c r="E2" s="208"/>
      <c r="F2" s="208"/>
      <c r="G2" s="208"/>
    </row>
    <row r="3" spans="2:7" ht="12.75">
      <c r="B3" s="208"/>
      <c r="C3" s="208"/>
      <c r="D3" s="208"/>
      <c r="E3" s="208"/>
      <c r="F3" s="208"/>
      <c r="G3" s="208"/>
    </row>
    <row r="4" spans="2:7" ht="12.75">
      <c r="B4" s="208"/>
      <c r="C4" s="208"/>
      <c r="D4" s="208"/>
      <c r="E4" s="208"/>
      <c r="F4" s="208"/>
      <c r="G4" s="208"/>
    </row>
    <row r="5" spans="2:7" ht="12.75">
      <c r="B5" s="208"/>
      <c r="C5" s="208"/>
      <c r="D5" s="208"/>
      <c r="E5" s="208"/>
      <c r="F5" s="208"/>
      <c r="G5" s="208"/>
    </row>
    <row r="6" spans="2:7" ht="12.75">
      <c r="B6" s="208"/>
      <c r="C6" s="208"/>
      <c r="D6" s="208"/>
      <c r="E6" s="208"/>
      <c r="F6" s="208"/>
      <c r="G6" s="208"/>
    </row>
    <row r="7" spans="2:7" ht="12.75">
      <c r="B7" s="208"/>
      <c r="C7" s="208"/>
      <c r="D7" s="208"/>
      <c r="E7" s="208"/>
      <c r="F7" s="208"/>
      <c r="G7" s="208"/>
    </row>
    <row r="8" spans="2:7" ht="12.75">
      <c r="B8" s="208"/>
      <c r="C8" s="208"/>
      <c r="D8" s="208"/>
      <c r="E8" s="208"/>
      <c r="F8" s="208"/>
      <c r="G8" s="208"/>
    </row>
    <row r="9" spans="2:7" ht="12.75">
      <c r="B9" s="208"/>
      <c r="C9" s="208"/>
      <c r="D9" s="208"/>
      <c r="E9" s="208"/>
      <c r="F9" s="208"/>
      <c r="G9" s="208"/>
    </row>
    <row r="10" spans="2:7" ht="12.75">
      <c r="B10" s="208"/>
      <c r="C10" s="208"/>
      <c r="D10" s="208"/>
      <c r="E10" s="208"/>
      <c r="F10" s="208"/>
      <c r="G10" s="208"/>
    </row>
    <row r="11" spans="2:7" ht="12.75">
      <c r="B11" s="208"/>
      <c r="C11" s="208"/>
      <c r="D11" s="208"/>
      <c r="E11" s="208"/>
      <c r="F11" s="208"/>
      <c r="G11" s="208"/>
    </row>
    <row r="12" spans="2:7" ht="12.75">
      <c r="B12" s="208"/>
      <c r="C12" s="208"/>
      <c r="D12" s="208"/>
      <c r="E12" s="208">
        <f>10*10*10*10*10*10*10*19.319*0.03*1.4*1.2</f>
        <v>9736775.999999998</v>
      </c>
      <c r="F12" s="208"/>
      <c r="G12" s="208"/>
    </row>
    <row r="13" spans="2:7" ht="12.75">
      <c r="B13" s="208"/>
      <c r="C13" s="208"/>
      <c r="D13" s="208"/>
      <c r="E13" s="208"/>
      <c r="F13" s="208"/>
      <c r="G13" s="208"/>
    </row>
    <row r="14" spans="2:7" ht="12.75">
      <c r="B14" s="208"/>
      <c r="C14" s="208"/>
      <c r="D14" s="208"/>
      <c r="E14" s="208"/>
      <c r="F14" s="208"/>
      <c r="G14" s="208"/>
    </row>
    <row r="15" spans="2:7" ht="12.75">
      <c r="B15" s="208"/>
      <c r="C15" s="208"/>
      <c r="D15" s="208"/>
      <c r="E15" s="208"/>
      <c r="F15" s="208"/>
      <c r="G15" s="208"/>
    </row>
    <row r="16" spans="2:7" ht="12.75">
      <c r="B16" s="208"/>
      <c r="C16" s="208"/>
      <c r="D16" s="208"/>
      <c r="E16" s="208"/>
      <c r="F16" s="208"/>
      <c r="G16" s="208"/>
    </row>
    <row r="17" spans="2:7" ht="12.75">
      <c r="B17" s="208"/>
      <c r="C17" s="208"/>
      <c r="D17" s="208"/>
      <c r="E17" s="208"/>
      <c r="F17" s="208"/>
      <c r="G17" s="208"/>
    </row>
    <row r="18" spans="2:7" ht="12.75">
      <c r="B18" s="208"/>
      <c r="C18" s="208"/>
      <c r="D18" s="208"/>
      <c r="E18" s="208"/>
      <c r="F18" s="208"/>
      <c r="G18" s="208"/>
    </row>
    <row r="19" spans="2:7" ht="12.75">
      <c r="B19" s="208"/>
      <c r="C19" s="208"/>
      <c r="D19" s="208"/>
      <c r="E19" s="208"/>
      <c r="F19" s="208"/>
      <c r="G19" s="208"/>
    </row>
    <row r="20" spans="2:7" ht="12.75">
      <c r="B20" s="208"/>
      <c r="C20" s="208"/>
      <c r="D20" s="208"/>
      <c r="E20" s="208"/>
      <c r="F20" s="208"/>
      <c r="G20" s="208"/>
    </row>
    <row r="21" spans="2:7" ht="12.75">
      <c r="B21" s="208"/>
      <c r="C21" s="208"/>
      <c r="D21" s="208"/>
      <c r="E21" s="208"/>
      <c r="F21" s="208"/>
      <c r="G21" s="208"/>
    </row>
    <row r="22" spans="2:7" ht="12.75">
      <c r="B22" s="208"/>
      <c r="C22" s="208"/>
      <c r="D22" s="208"/>
      <c r="E22" s="208"/>
      <c r="F22" s="208"/>
      <c r="G22" s="208"/>
    </row>
    <row r="23" spans="2:7" ht="12.75">
      <c r="B23" s="208"/>
      <c r="C23" s="208"/>
      <c r="D23" s="208"/>
      <c r="E23" s="208"/>
      <c r="F23" s="208"/>
      <c r="G23" s="20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Кашуба Д.Ю. (Darya Kashuba)</dc:creator>
  <cp:keywords/>
  <dc:description/>
  <cp:lastModifiedBy>User4</cp:lastModifiedBy>
  <cp:lastPrinted>2019-02-07T07:47:07Z</cp:lastPrinted>
  <dcterms:created xsi:type="dcterms:W3CDTF">2011-09-13T12:33:42Z</dcterms:created>
  <dcterms:modified xsi:type="dcterms:W3CDTF">2019-02-07T08:16:55Z</dcterms:modified>
  <cp:category/>
  <cp:version/>
  <cp:contentType/>
  <cp:contentStatus/>
</cp:coreProperties>
</file>